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1 Directie\02 Bestuur\02 ALV\01 ALV s\BV 2019-11\"/>
    </mc:Choice>
  </mc:AlternateContent>
  <bookViews>
    <workbookView xWindow="0" yWindow="0" windowWidth="15312" windowHeight="8040" activeTab="1"/>
  </bookViews>
  <sheets>
    <sheet name="Instructie" sheetId="4" r:id="rId1"/>
    <sheet name="Vergelijking" sheetId="2" r:id="rId2"/>
  </sheets>
  <definedNames>
    <definedName name="_xlnm.Print_Area" localSheetId="1">Vergelijking!$A$1:$N$67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2" l="1"/>
  <c r="D38" i="2"/>
  <c r="E38" i="2"/>
  <c r="F38" i="2"/>
  <c r="G38" i="2"/>
  <c r="H38" i="2"/>
  <c r="J38" i="2"/>
  <c r="B38" i="2"/>
  <c r="C37" i="2"/>
  <c r="D37" i="2"/>
  <c r="E37" i="2"/>
  <c r="F37" i="2"/>
  <c r="G37" i="2"/>
  <c r="K37" i="2" s="1"/>
  <c r="H37" i="2"/>
  <c r="J37" i="2"/>
  <c r="B37" i="2"/>
  <c r="B64" i="2"/>
  <c r="B63" i="2"/>
  <c r="C46" i="2"/>
  <c r="D46" i="2"/>
  <c r="E46" i="2"/>
  <c r="F46" i="2"/>
  <c r="G46" i="2"/>
  <c r="H46" i="2"/>
  <c r="I46" i="2"/>
  <c r="J46" i="2"/>
  <c r="B46" i="2"/>
  <c r="K55" i="2"/>
  <c r="K7" i="2"/>
  <c r="J7" i="2"/>
  <c r="I7" i="2"/>
  <c r="H7" i="2"/>
  <c r="G7" i="2"/>
  <c r="F7" i="2"/>
  <c r="E7" i="2"/>
  <c r="D7" i="2"/>
  <c r="C7" i="2"/>
  <c r="B7" i="2"/>
  <c r="K51" i="2"/>
  <c r="L24" i="2"/>
  <c r="L15" i="2"/>
  <c r="K8" i="2"/>
  <c r="J8" i="2"/>
  <c r="I8" i="2"/>
  <c r="H8" i="2"/>
  <c r="G8" i="2"/>
  <c r="F8" i="2"/>
  <c r="E8" i="2"/>
  <c r="D8" i="2"/>
  <c r="C8" i="2"/>
  <c r="B8" i="2"/>
  <c r="K46" i="2" l="1"/>
  <c r="J54" i="2"/>
  <c r="J56" i="2"/>
  <c r="B54" i="2"/>
  <c r="B56" i="2"/>
  <c r="F54" i="2" l="1"/>
  <c r="F56" i="2"/>
  <c r="E56" i="2"/>
  <c r="E54" i="2"/>
  <c r="D56" i="2"/>
  <c r="D54" i="2"/>
  <c r="C56" i="2"/>
  <c r="C54" i="2"/>
  <c r="H54" i="2"/>
  <c r="H56" i="2"/>
  <c r="G56" i="2"/>
  <c r="G54" i="2"/>
  <c r="B45" i="2"/>
  <c r="K56" i="2" l="1"/>
  <c r="N56" i="2" s="1"/>
  <c r="B36" i="2"/>
  <c r="B47" i="2" l="1"/>
  <c r="K42" i="2"/>
  <c r="F47" i="2" l="1"/>
  <c r="F45" i="2"/>
  <c r="E47" i="2"/>
  <c r="E45" i="2"/>
  <c r="J47" i="2"/>
  <c r="J45" i="2"/>
  <c r="C47" i="2"/>
  <c r="C45" i="2"/>
  <c r="D47" i="2"/>
  <c r="D45" i="2"/>
  <c r="G47" i="2"/>
  <c r="G45" i="2"/>
  <c r="H47" i="2"/>
  <c r="K47" i="2" s="1"/>
  <c r="N47" i="2" s="1"/>
  <c r="H45" i="2"/>
  <c r="K19" i="2" l="1"/>
  <c r="J19" i="2"/>
  <c r="I19" i="2"/>
  <c r="H19" i="2"/>
  <c r="G19" i="2"/>
  <c r="F19" i="2"/>
  <c r="E19" i="2"/>
  <c r="D19" i="2"/>
  <c r="B19" i="2"/>
  <c r="B28" i="2"/>
  <c r="K28" i="2"/>
  <c r="H28" i="2"/>
  <c r="G28" i="2"/>
  <c r="F28" i="2"/>
  <c r="E28" i="2"/>
  <c r="C28" i="2"/>
  <c r="D28" i="2"/>
  <c r="L3" i="2"/>
  <c r="L28" i="2" l="1"/>
  <c r="C19" i="2"/>
  <c r="L19" i="2" s="1"/>
  <c r="L8" i="2"/>
  <c r="K33" i="2" l="1"/>
  <c r="B65" i="2" l="1"/>
  <c r="N65" i="2" s="1"/>
  <c r="F36" i="2" l="1"/>
  <c r="C36" i="2"/>
  <c r="G36" i="2"/>
  <c r="E36" i="2"/>
  <c r="J36" i="2"/>
  <c r="D36" i="2"/>
  <c r="H36" i="2"/>
  <c r="B18" i="2"/>
  <c r="B27" i="2"/>
  <c r="K38" i="2" l="1"/>
  <c r="N38" i="2" s="1"/>
  <c r="C27" i="2"/>
  <c r="B20" i="2"/>
  <c r="B9" i="2"/>
  <c r="J9" i="2"/>
  <c r="I9" i="2"/>
  <c r="G9" i="2"/>
  <c r="F9" i="2"/>
  <c r="E9" i="2"/>
  <c r="D9" i="2"/>
  <c r="C9" i="2"/>
  <c r="J20" i="2" l="1"/>
  <c r="J18" i="2"/>
  <c r="K9" i="2"/>
  <c r="H9" i="2"/>
  <c r="C29" i="2"/>
  <c r="F18" i="2"/>
  <c r="B29" i="2"/>
  <c r="L9" i="2" l="1"/>
  <c r="N9" i="2" s="1"/>
  <c r="D20" i="2"/>
  <c r="D18" i="2"/>
  <c r="I20" i="2"/>
  <c r="I18" i="2"/>
  <c r="C20" i="2"/>
  <c r="C18" i="2"/>
  <c r="K20" i="2"/>
  <c r="K18" i="2"/>
  <c r="H20" i="2"/>
  <c r="H18" i="2"/>
  <c r="G20" i="2"/>
  <c r="G18" i="2"/>
  <c r="F20" i="2"/>
  <c r="E20" i="2"/>
  <c r="E18" i="2"/>
  <c r="F29" i="2"/>
  <c r="F27" i="2"/>
  <c r="K29" i="2"/>
  <c r="K27" i="2"/>
  <c r="H29" i="2"/>
  <c r="H27" i="2"/>
  <c r="D29" i="2"/>
  <c r="D27" i="2"/>
  <c r="E29" i="2"/>
  <c r="E27" i="2"/>
  <c r="G29" i="2"/>
  <c r="G27" i="2"/>
  <c r="L29" i="2" l="1"/>
  <c r="N29" i="2" s="1"/>
  <c r="L20" i="2"/>
  <c r="N20" i="2" s="1"/>
  <c r="N67" i="2" l="1"/>
</calcChain>
</file>

<file path=xl/sharedStrings.xml><?xml version="1.0" encoding="utf-8"?>
<sst xmlns="http://schemas.openxmlformats.org/spreadsheetml/2006/main" count="132" uniqueCount="81">
  <si>
    <t>Contributie</t>
  </si>
  <si>
    <t>Senior</t>
  </si>
  <si>
    <t>A-jeugd</t>
  </si>
  <si>
    <t>B-jeugd</t>
  </si>
  <si>
    <t>C-jeugd</t>
  </si>
  <si>
    <t>D-jeugd</t>
  </si>
  <si>
    <t>E-jeugd</t>
  </si>
  <si>
    <t>F-jeugd</t>
  </si>
  <si>
    <t>H-Jeugd</t>
  </si>
  <si>
    <t>G-handbal</t>
  </si>
  <si>
    <t>Totalen</t>
  </si>
  <si>
    <t>D + H</t>
  </si>
  <si>
    <t>BENE League</t>
  </si>
  <si>
    <t>Instroom</t>
  </si>
  <si>
    <t>Ere divisie</t>
  </si>
  <si>
    <t>Eerste divisie</t>
  </si>
  <si>
    <t>Tweede divisie</t>
  </si>
  <si>
    <t>Hoofd klassen</t>
  </si>
  <si>
    <t>Senioren Wedstrijd sport</t>
  </si>
  <si>
    <t>A Jeugd Wedstrijd</t>
  </si>
  <si>
    <t>B Jeugd Wedstrijd</t>
  </si>
  <si>
    <t>C Jeugd Wedstrijd</t>
  </si>
  <si>
    <t>divisie</t>
  </si>
  <si>
    <t>Senioren breedte sport</t>
  </si>
  <si>
    <t>A jeugd breedte sport</t>
  </si>
  <si>
    <t>B jeugd breedte sport</t>
  </si>
  <si>
    <t>C jeugd breedte sport</t>
  </si>
  <si>
    <t>D jeugd breedte sport</t>
  </si>
  <si>
    <t>E jeugd breedte sport</t>
  </si>
  <si>
    <t>F jeugd breedte sport</t>
  </si>
  <si>
    <t>H jeugd breedte sport</t>
  </si>
  <si>
    <t>Midweek</t>
  </si>
  <si>
    <t>nvt</t>
  </si>
  <si>
    <t>Nieuw tarief</t>
  </si>
  <si>
    <t>Verschil</t>
  </si>
  <si>
    <t>Nieuwe inkomsten</t>
  </si>
  <si>
    <t>Oude tarief</t>
  </si>
  <si>
    <t>Nieuwe tarief</t>
  </si>
  <si>
    <t>Teamdeelname zaal breedtesport</t>
  </si>
  <si>
    <t>Teamdeelname zaal wedstrijdsport</t>
  </si>
  <si>
    <t>Totaal</t>
  </si>
  <si>
    <t>Senioren</t>
  </si>
  <si>
    <t>A jeugd</t>
  </si>
  <si>
    <t>B jeugd</t>
  </si>
  <si>
    <t>C jeugd</t>
  </si>
  <si>
    <t>D jeugd</t>
  </si>
  <si>
    <t>E jeugd</t>
  </si>
  <si>
    <t>F jeugd</t>
  </si>
  <si>
    <t>H jeugd</t>
  </si>
  <si>
    <t>Oude contributie</t>
  </si>
  <si>
    <t xml:space="preserve"> </t>
  </si>
  <si>
    <t>Teamdeelname veld najaar</t>
  </si>
  <si>
    <t>Teamdeelname veld voorjaar</t>
  </si>
  <si>
    <t>Inschrijfkosten per team</t>
  </si>
  <si>
    <t>uit BL</t>
  </si>
  <si>
    <t>G-handbal*</t>
  </si>
  <si>
    <t>Inactief*</t>
  </si>
  <si>
    <t>* De categorien G-handbal en Inactief vervallen en worden geplaatst in de juiste leeftijdscategorie.</t>
  </si>
  <si>
    <t>Teamdeelname beachtoer</t>
  </si>
  <si>
    <t>Teamdeelname beach voorjaar</t>
  </si>
  <si>
    <t>Oude contributiekosten</t>
  </si>
  <si>
    <t>Nieuwe contributiekosten</t>
  </si>
  <si>
    <t>Nieuwe contributie</t>
  </si>
  <si>
    <t>Verzekeringspremie</t>
  </si>
  <si>
    <t>Oude teamkosten</t>
  </si>
  <si>
    <t>Nieuwe teamkosten</t>
  </si>
  <si>
    <t>Oud tarief</t>
  </si>
  <si>
    <t>Leden</t>
  </si>
  <si>
    <t>Teams</t>
  </si>
  <si>
    <t>Totaal wijziging</t>
  </si>
  <si>
    <t>Oudt tarief</t>
  </si>
  <si>
    <t>Oude inschrijfkosten</t>
  </si>
  <si>
    <t>Nieuwe inschrijfkosten</t>
  </si>
  <si>
    <t>Met behulp van deze vergelijkingstool kan een vereniging zien wat de effecten zijn van de contributieverandering voor de eigen vereniging.</t>
  </si>
  <si>
    <t>In de geel gearceerde velden vult de vereniging de leden in op basis van hun leeftijd en de teams in zoals die deelnemen aan de competitie.</t>
  </si>
  <si>
    <t>In alle velden staat nu een 1 ingevuld die u moet veranderen.</t>
  </si>
  <si>
    <t>In rij 68 ziet u het de totaal wijziging.</t>
  </si>
  <si>
    <t>In kolom N ziet u de wijzigingen bij de contributie en de teamdeelnames.</t>
  </si>
  <si>
    <t>Invulinstructie vergelijkingstool</t>
  </si>
  <si>
    <t>Oktober, 2019</t>
  </si>
  <si>
    <t>U kunt er zelf voor kiezen om de huidige situatie in te vullen of de situatie die u verwacht.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</si>
</sst>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€&quot;\ #,##0;[Red]&quot;€&quot;\ \-#,##0"/>
    <numFmt numFmtId="8" formatCode="&quot;€&quot;\ #,##0.00;[Red]&quot;€&quot;\ \-#,##0.00"/>
    <numFmt numFmtId="164" formatCode="&quot;€&quot;\ #,##0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6" fontId="6" fillId="0" borderId="0" xfId="0" applyNumberFormat="1" applyFont="1" applyFill="1" applyBorder="1" applyAlignment="1">
      <alignment horizontal="center" vertical="center" wrapText="1"/>
    </xf>
    <xf numFmtId="6" fontId="4" fillId="0" borderId="0" xfId="0" applyNumberFormat="1" applyFont="1" applyFill="1" applyAlignment="1">
      <alignment horizontal="center" vertical="top"/>
    </xf>
    <xf numFmtId="8" fontId="6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/>
    </xf>
    <xf numFmtId="10" fontId="4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5" fontId="3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6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65" fontId="3" fillId="0" borderId="0" xfId="0" applyNumberFormat="1" applyFont="1" applyFill="1" applyAlignment="1">
      <alignment horizontal="left" vertical="top"/>
    </xf>
    <xf numFmtId="164" fontId="7" fillId="0" borderId="0" xfId="0" applyNumberFormat="1" applyFont="1" applyFill="1" applyAlignment="1">
      <alignment horizontal="left" vertical="top"/>
    </xf>
    <xf numFmtId="10" fontId="4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4" fontId="7" fillId="0" borderId="4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workbookViewId="0">
      <selection activeCell="B8" sqref="B8"/>
    </sheetView>
  </sheetViews>
  <sheetFormatPr defaultRowHeight="14.4" x14ac:dyDescent="0.3"/>
  <cols>
    <col min="2" max="2" width="65.5546875" customWidth="1"/>
  </cols>
  <sheetData>
    <row r="1" spans="2:2" x14ac:dyDescent="0.3">
      <c r="B1" s="64" t="s">
        <v>78</v>
      </c>
    </row>
    <row r="4" spans="2:2" ht="28.8" x14ac:dyDescent="0.3">
      <c r="B4" s="63" t="s">
        <v>73</v>
      </c>
    </row>
    <row r="6" spans="2:2" ht="28.8" x14ac:dyDescent="0.3">
      <c r="B6" s="63" t="s">
        <v>74</v>
      </c>
    </row>
    <row r="7" spans="2:2" x14ac:dyDescent="0.3">
      <c r="B7" t="s">
        <v>75</v>
      </c>
    </row>
    <row r="8" spans="2:2" ht="28.8" x14ac:dyDescent="0.3">
      <c r="B8" s="63" t="s">
        <v>80</v>
      </c>
    </row>
    <row r="10" spans="2:2" x14ac:dyDescent="0.3">
      <c r="B10" t="s">
        <v>77</v>
      </c>
    </row>
    <row r="11" spans="2:2" x14ac:dyDescent="0.3">
      <c r="B11" t="s">
        <v>76</v>
      </c>
    </row>
    <row r="13" spans="2:2" x14ac:dyDescent="0.3">
      <c r="B13" t="s">
        <v>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67"/>
  <sheetViews>
    <sheetView tabSelected="1" topLeftCell="A36" zoomScale="110" zoomScaleNormal="110" workbookViewId="0">
      <selection activeCell="I39" sqref="I39"/>
    </sheetView>
  </sheetViews>
  <sheetFormatPr defaultColWidth="6.88671875" defaultRowHeight="13.8" x14ac:dyDescent="0.3"/>
  <cols>
    <col min="1" max="1" width="22.88671875" style="3" customWidth="1"/>
    <col min="2" max="2" width="12.88671875" style="3" customWidth="1"/>
    <col min="3" max="4" width="8.6640625" style="3" customWidth="1"/>
    <col min="5" max="5" width="10.44140625" style="3" customWidth="1"/>
    <col min="6" max="7" width="8.6640625" style="3" customWidth="1"/>
    <col min="8" max="8" width="9.109375" style="4" customWidth="1"/>
    <col min="9" max="9" width="10" style="4" customWidth="1"/>
    <col min="10" max="10" width="9.5546875" style="4" customWidth="1"/>
    <col min="11" max="11" width="10.5546875" style="5" bestFit="1" customWidth="1"/>
    <col min="12" max="12" width="9.88671875" style="5" customWidth="1"/>
    <col min="13" max="13" width="2.109375" style="6" customWidth="1"/>
    <col min="14" max="14" width="11.88671875" style="52" customWidth="1"/>
    <col min="15" max="15" width="8.6640625" style="3" customWidth="1"/>
    <col min="16" max="16" width="9.6640625" style="3" bestFit="1" customWidth="1"/>
    <col min="17" max="220" width="6.88671875" style="3"/>
    <col min="221" max="221" width="24.109375" style="3" customWidth="1"/>
    <col min="222" max="223" width="12.6640625" style="3" customWidth="1"/>
    <col min="224" max="224" width="2" style="3" customWidth="1"/>
    <col min="225" max="225" width="12.6640625" style="3" customWidth="1"/>
    <col min="226" max="226" width="14.44140625" style="3" customWidth="1"/>
    <col min="227" max="227" width="2" style="3" customWidth="1"/>
    <col min="228" max="228" width="16.6640625" style="3" customWidth="1"/>
    <col min="229" max="229" width="14.88671875" style="3" bestFit="1" customWidth="1"/>
    <col min="230" max="230" width="2" style="3" customWidth="1"/>
    <col min="231" max="232" width="14.5546875" style="3" bestFit="1" customWidth="1"/>
    <col min="233" max="233" width="10.44140625" style="3" bestFit="1" customWidth="1"/>
    <col min="234" max="234" width="10.33203125" style="3" bestFit="1" customWidth="1"/>
    <col min="235" max="235" width="11" style="3" bestFit="1" customWidth="1"/>
    <col min="236" max="236" width="6.44140625" style="3" bestFit="1" customWidth="1"/>
    <col min="237" max="237" width="10.44140625" style="3" bestFit="1" customWidth="1"/>
    <col min="238" max="238" width="10.33203125" style="3" bestFit="1" customWidth="1"/>
    <col min="239" max="239" width="10.44140625" style="3" bestFit="1" customWidth="1"/>
    <col min="240" max="241" width="10.5546875" style="3" bestFit="1" customWidth="1"/>
    <col min="242" max="242" width="10.44140625" style="3" bestFit="1" customWidth="1"/>
    <col min="243" max="243" width="10.33203125" style="3" bestFit="1" customWidth="1"/>
    <col min="244" max="244" width="11" style="3" bestFit="1" customWidth="1"/>
    <col min="245" max="476" width="6.88671875" style="3"/>
    <col min="477" max="477" width="24.109375" style="3" customWidth="1"/>
    <col min="478" max="479" width="12.6640625" style="3" customWidth="1"/>
    <col min="480" max="480" width="2" style="3" customWidth="1"/>
    <col min="481" max="481" width="12.6640625" style="3" customWidth="1"/>
    <col min="482" max="482" width="14.44140625" style="3" customWidth="1"/>
    <col min="483" max="483" width="2" style="3" customWidth="1"/>
    <col min="484" max="484" width="16.6640625" style="3" customWidth="1"/>
    <col min="485" max="485" width="14.88671875" style="3" bestFit="1" customWidth="1"/>
    <col min="486" max="486" width="2" style="3" customWidth="1"/>
    <col min="487" max="488" width="14.5546875" style="3" bestFit="1" customWidth="1"/>
    <col min="489" max="489" width="10.44140625" style="3" bestFit="1" customWidth="1"/>
    <col min="490" max="490" width="10.33203125" style="3" bestFit="1" customWidth="1"/>
    <col min="491" max="491" width="11" style="3" bestFit="1" customWidth="1"/>
    <col min="492" max="492" width="6.44140625" style="3" bestFit="1" customWidth="1"/>
    <col min="493" max="493" width="10.44140625" style="3" bestFit="1" customWidth="1"/>
    <col min="494" max="494" width="10.33203125" style="3" bestFit="1" customWidth="1"/>
    <col min="495" max="495" width="10.44140625" style="3" bestFit="1" customWidth="1"/>
    <col min="496" max="497" width="10.5546875" style="3" bestFit="1" customWidth="1"/>
    <col min="498" max="498" width="10.44140625" style="3" bestFit="1" customWidth="1"/>
    <col min="499" max="499" width="10.33203125" style="3" bestFit="1" customWidth="1"/>
    <col min="500" max="500" width="11" style="3" bestFit="1" customWidth="1"/>
    <col min="501" max="732" width="6.88671875" style="3"/>
    <col min="733" max="733" width="24.109375" style="3" customWidth="1"/>
    <col min="734" max="735" width="12.6640625" style="3" customWidth="1"/>
    <col min="736" max="736" width="2" style="3" customWidth="1"/>
    <col min="737" max="737" width="12.6640625" style="3" customWidth="1"/>
    <col min="738" max="738" width="14.44140625" style="3" customWidth="1"/>
    <col min="739" max="739" width="2" style="3" customWidth="1"/>
    <col min="740" max="740" width="16.6640625" style="3" customWidth="1"/>
    <col min="741" max="741" width="14.88671875" style="3" bestFit="1" customWidth="1"/>
    <col min="742" max="742" width="2" style="3" customWidth="1"/>
    <col min="743" max="744" width="14.5546875" style="3" bestFit="1" customWidth="1"/>
    <col min="745" max="745" width="10.44140625" style="3" bestFit="1" customWidth="1"/>
    <col min="746" max="746" width="10.33203125" style="3" bestFit="1" customWidth="1"/>
    <col min="747" max="747" width="11" style="3" bestFit="1" customWidth="1"/>
    <col min="748" max="748" width="6.44140625" style="3" bestFit="1" customWidth="1"/>
    <col min="749" max="749" width="10.44140625" style="3" bestFit="1" customWidth="1"/>
    <col min="750" max="750" width="10.33203125" style="3" bestFit="1" customWidth="1"/>
    <col min="751" max="751" width="10.44140625" style="3" bestFit="1" customWidth="1"/>
    <col min="752" max="753" width="10.5546875" style="3" bestFit="1" customWidth="1"/>
    <col min="754" max="754" width="10.44140625" style="3" bestFit="1" customWidth="1"/>
    <col min="755" max="755" width="10.33203125" style="3" bestFit="1" customWidth="1"/>
    <col min="756" max="756" width="11" style="3" bestFit="1" customWidth="1"/>
    <col min="757" max="988" width="6.88671875" style="3"/>
    <col min="989" max="989" width="24.109375" style="3" customWidth="1"/>
    <col min="990" max="991" width="12.6640625" style="3" customWidth="1"/>
    <col min="992" max="992" width="2" style="3" customWidth="1"/>
    <col min="993" max="993" width="12.6640625" style="3" customWidth="1"/>
    <col min="994" max="994" width="14.44140625" style="3" customWidth="1"/>
    <col min="995" max="995" width="2" style="3" customWidth="1"/>
    <col min="996" max="996" width="16.6640625" style="3" customWidth="1"/>
    <col min="997" max="997" width="14.88671875" style="3" bestFit="1" customWidth="1"/>
    <col min="998" max="998" width="2" style="3" customWidth="1"/>
    <col min="999" max="1000" width="14.5546875" style="3" bestFit="1" customWidth="1"/>
    <col min="1001" max="1001" width="10.44140625" style="3" bestFit="1" customWidth="1"/>
    <col min="1002" max="1002" width="10.33203125" style="3" bestFit="1" customWidth="1"/>
    <col min="1003" max="1003" width="11" style="3" bestFit="1" customWidth="1"/>
    <col min="1004" max="1004" width="6.44140625" style="3" bestFit="1" customWidth="1"/>
    <col min="1005" max="1005" width="10.44140625" style="3" bestFit="1" customWidth="1"/>
    <col min="1006" max="1006" width="10.33203125" style="3" bestFit="1" customWidth="1"/>
    <col min="1007" max="1007" width="10.44140625" style="3" bestFit="1" customWidth="1"/>
    <col min="1008" max="1009" width="10.5546875" style="3" bestFit="1" customWidth="1"/>
    <col min="1010" max="1010" width="10.44140625" style="3" bestFit="1" customWidth="1"/>
    <col min="1011" max="1011" width="10.33203125" style="3" bestFit="1" customWidth="1"/>
    <col min="1012" max="1012" width="11" style="3" bestFit="1" customWidth="1"/>
    <col min="1013" max="1244" width="6.88671875" style="3"/>
    <col min="1245" max="1245" width="24.109375" style="3" customWidth="1"/>
    <col min="1246" max="1247" width="12.6640625" style="3" customWidth="1"/>
    <col min="1248" max="1248" width="2" style="3" customWidth="1"/>
    <col min="1249" max="1249" width="12.6640625" style="3" customWidth="1"/>
    <col min="1250" max="1250" width="14.44140625" style="3" customWidth="1"/>
    <col min="1251" max="1251" width="2" style="3" customWidth="1"/>
    <col min="1252" max="1252" width="16.6640625" style="3" customWidth="1"/>
    <col min="1253" max="1253" width="14.88671875" style="3" bestFit="1" customWidth="1"/>
    <col min="1254" max="1254" width="2" style="3" customWidth="1"/>
    <col min="1255" max="1256" width="14.5546875" style="3" bestFit="1" customWidth="1"/>
    <col min="1257" max="1257" width="10.44140625" style="3" bestFit="1" customWidth="1"/>
    <col min="1258" max="1258" width="10.33203125" style="3" bestFit="1" customWidth="1"/>
    <col min="1259" max="1259" width="11" style="3" bestFit="1" customWidth="1"/>
    <col min="1260" max="1260" width="6.44140625" style="3" bestFit="1" customWidth="1"/>
    <col min="1261" max="1261" width="10.44140625" style="3" bestFit="1" customWidth="1"/>
    <col min="1262" max="1262" width="10.33203125" style="3" bestFit="1" customWidth="1"/>
    <col min="1263" max="1263" width="10.44140625" style="3" bestFit="1" customWidth="1"/>
    <col min="1264" max="1265" width="10.5546875" style="3" bestFit="1" customWidth="1"/>
    <col min="1266" max="1266" width="10.44140625" style="3" bestFit="1" customWidth="1"/>
    <col min="1267" max="1267" width="10.33203125" style="3" bestFit="1" customWidth="1"/>
    <col min="1268" max="1268" width="11" style="3" bestFit="1" customWidth="1"/>
    <col min="1269" max="1500" width="6.88671875" style="3"/>
    <col min="1501" max="1501" width="24.109375" style="3" customWidth="1"/>
    <col min="1502" max="1503" width="12.6640625" style="3" customWidth="1"/>
    <col min="1504" max="1504" width="2" style="3" customWidth="1"/>
    <col min="1505" max="1505" width="12.6640625" style="3" customWidth="1"/>
    <col min="1506" max="1506" width="14.44140625" style="3" customWidth="1"/>
    <col min="1507" max="1507" width="2" style="3" customWidth="1"/>
    <col min="1508" max="1508" width="16.6640625" style="3" customWidth="1"/>
    <col min="1509" max="1509" width="14.88671875" style="3" bestFit="1" customWidth="1"/>
    <col min="1510" max="1510" width="2" style="3" customWidth="1"/>
    <col min="1511" max="1512" width="14.5546875" style="3" bestFit="1" customWidth="1"/>
    <col min="1513" max="1513" width="10.44140625" style="3" bestFit="1" customWidth="1"/>
    <col min="1514" max="1514" width="10.33203125" style="3" bestFit="1" customWidth="1"/>
    <col min="1515" max="1515" width="11" style="3" bestFit="1" customWidth="1"/>
    <col min="1516" max="1516" width="6.44140625" style="3" bestFit="1" customWidth="1"/>
    <col min="1517" max="1517" width="10.44140625" style="3" bestFit="1" customWidth="1"/>
    <col min="1518" max="1518" width="10.33203125" style="3" bestFit="1" customWidth="1"/>
    <col min="1519" max="1519" width="10.44140625" style="3" bestFit="1" customWidth="1"/>
    <col min="1520" max="1521" width="10.5546875" style="3" bestFit="1" customWidth="1"/>
    <col min="1522" max="1522" width="10.44140625" style="3" bestFit="1" customWidth="1"/>
    <col min="1523" max="1523" width="10.33203125" style="3" bestFit="1" customWidth="1"/>
    <col min="1524" max="1524" width="11" style="3" bestFit="1" customWidth="1"/>
    <col min="1525" max="1756" width="6.88671875" style="3"/>
    <col min="1757" max="1757" width="24.109375" style="3" customWidth="1"/>
    <col min="1758" max="1759" width="12.6640625" style="3" customWidth="1"/>
    <col min="1760" max="1760" width="2" style="3" customWidth="1"/>
    <col min="1761" max="1761" width="12.6640625" style="3" customWidth="1"/>
    <col min="1762" max="1762" width="14.44140625" style="3" customWidth="1"/>
    <col min="1763" max="1763" width="2" style="3" customWidth="1"/>
    <col min="1764" max="1764" width="16.6640625" style="3" customWidth="1"/>
    <col min="1765" max="1765" width="14.88671875" style="3" bestFit="1" customWidth="1"/>
    <col min="1766" max="1766" width="2" style="3" customWidth="1"/>
    <col min="1767" max="1768" width="14.5546875" style="3" bestFit="1" customWidth="1"/>
    <col min="1769" max="1769" width="10.44140625" style="3" bestFit="1" customWidth="1"/>
    <col min="1770" max="1770" width="10.33203125" style="3" bestFit="1" customWidth="1"/>
    <col min="1771" max="1771" width="11" style="3" bestFit="1" customWidth="1"/>
    <col min="1772" max="1772" width="6.44140625" style="3" bestFit="1" customWidth="1"/>
    <col min="1773" max="1773" width="10.44140625" style="3" bestFit="1" customWidth="1"/>
    <col min="1774" max="1774" width="10.33203125" style="3" bestFit="1" customWidth="1"/>
    <col min="1775" max="1775" width="10.44140625" style="3" bestFit="1" customWidth="1"/>
    <col min="1776" max="1777" width="10.5546875" style="3" bestFit="1" customWidth="1"/>
    <col min="1778" max="1778" width="10.44140625" style="3" bestFit="1" customWidth="1"/>
    <col min="1779" max="1779" width="10.33203125" style="3" bestFit="1" customWidth="1"/>
    <col min="1780" max="1780" width="11" style="3" bestFit="1" customWidth="1"/>
    <col min="1781" max="2012" width="6.88671875" style="3"/>
    <col min="2013" max="2013" width="24.109375" style="3" customWidth="1"/>
    <col min="2014" max="2015" width="12.6640625" style="3" customWidth="1"/>
    <col min="2016" max="2016" width="2" style="3" customWidth="1"/>
    <col min="2017" max="2017" width="12.6640625" style="3" customWidth="1"/>
    <col min="2018" max="2018" width="14.44140625" style="3" customWidth="1"/>
    <col min="2019" max="2019" width="2" style="3" customWidth="1"/>
    <col min="2020" max="2020" width="16.6640625" style="3" customWidth="1"/>
    <col min="2021" max="2021" width="14.88671875" style="3" bestFit="1" customWidth="1"/>
    <col min="2022" max="2022" width="2" style="3" customWidth="1"/>
    <col min="2023" max="2024" width="14.5546875" style="3" bestFit="1" customWidth="1"/>
    <col min="2025" max="2025" width="10.44140625" style="3" bestFit="1" customWidth="1"/>
    <col min="2026" max="2026" width="10.33203125" style="3" bestFit="1" customWidth="1"/>
    <col min="2027" max="2027" width="11" style="3" bestFit="1" customWidth="1"/>
    <col min="2028" max="2028" width="6.44140625" style="3" bestFit="1" customWidth="1"/>
    <col min="2029" max="2029" width="10.44140625" style="3" bestFit="1" customWidth="1"/>
    <col min="2030" max="2030" width="10.33203125" style="3" bestFit="1" customWidth="1"/>
    <col min="2031" max="2031" width="10.44140625" style="3" bestFit="1" customWidth="1"/>
    <col min="2032" max="2033" width="10.5546875" style="3" bestFit="1" customWidth="1"/>
    <col min="2034" max="2034" width="10.44140625" style="3" bestFit="1" customWidth="1"/>
    <col min="2035" max="2035" width="10.33203125" style="3" bestFit="1" customWidth="1"/>
    <col min="2036" max="2036" width="11" style="3" bestFit="1" customWidth="1"/>
    <col min="2037" max="2268" width="6.88671875" style="3"/>
    <col min="2269" max="2269" width="24.109375" style="3" customWidth="1"/>
    <col min="2270" max="2271" width="12.6640625" style="3" customWidth="1"/>
    <col min="2272" max="2272" width="2" style="3" customWidth="1"/>
    <col min="2273" max="2273" width="12.6640625" style="3" customWidth="1"/>
    <col min="2274" max="2274" width="14.44140625" style="3" customWidth="1"/>
    <col min="2275" max="2275" width="2" style="3" customWidth="1"/>
    <col min="2276" max="2276" width="16.6640625" style="3" customWidth="1"/>
    <col min="2277" max="2277" width="14.88671875" style="3" bestFit="1" customWidth="1"/>
    <col min="2278" max="2278" width="2" style="3" customWidth="1"/>
    <col min="2279" max="2280" width="14.5546875" style="3" bestFit="1" customWidth="1"/>
    <col min="2281" max="2281" width="10.44140625" style="3" bestFit="1" customWidth="1"/>
    <col min="2282" max="2282" width="10.33203125" style="3" bestFit="1" customWidth="1"/>
    <col min="2283" max="2283" width="11" style="3" bestFit="1" customWidth="1"/>
    <col min="2284" max="2284" width="6.44140625" style="3" bestFit="1" customWidth="1"/>
    <col min="2285" max="2285" width="10.44140625" style="3" bestFit="1" customWidth="1"/>
    <col min="2286" max="2286" width="10.33203125" style="3" bestFit="1" customWidth="1"/>
    <col min="2287" max="2287" width="10.44140625" style="3" bestFit="1" customWidth="1"/>
    <col min="2288" max="2289" width="10.5546875" style="3" bestFit="1" customWidth="1"/>
    <col min="2290" max="2290" width="10.44140625" style="3" bestFit="1" customWidth="1"/>
    <col min="2291" max="2291" width="10.33203125" style="3" bestFit="1" customWidth="1"/>
    <col min="2292" max="2292" width="11" style="3" bestFit="1" customWidth="1"/>
    <col min="2293" max="2524" width="6.88671875" style="3"/>
    <col min="2525" max="2525" width="24.109375" style="3" customWidth="1"/>
    <col min="2526" max="2527" width="12.6640625" style="3" customWidth="1"/>
    <col min="2528" max="2528" width="2" style="3" customWidth="1"/>
    <col min="2529" max="2529" width="12.6640625" style="3" customWidth="1"/>
    <col min="2530" max="2530" width="14.44140625" style="3" customWidth="1"/>
    <col min="2531" max="2531" width="2" style="3" customWidth="1"/>
    <col min="2532" max="2532" width="16.6640625" style="3" customWidth="1"/>
    <col min="2533" max="2533" width="14.88671875" style="3" bestFit="1" customWidth="1"/>
    <col min="2534" max="2534" width="2" style="3" customWidth="1"/>
    <col min="2535" max="2536" width="14.5546875" style="3" bestFit="1" customWidth="1"/>
    <col min="2537" max="2537" width="10.44140625" style="3" bestFit="1" customWidth="1"/>
    <col min="2538" max="2538" width="10.33203125" style="3" bestFit="1" customWidth="1"/>
    <col min="2539" max="2539" width="11" style="3" bestFit="1" customWidth="1"/>
    <col min="2540" max="2540" width="6.44140625" style="3" bestFit="1" customWidth="1"/>
    <col min="2541" max="2541" width="10.44140625" style="3" bestFit="1" customWidth="1"/>
    <col min="2542" max="2542" width="10.33203125" style="3" bestFit="1" customWidth="1"/>
    <col min="2543" max="2543" width="10.44140625" style="3" bestFit="1" customWidth="1"/>
    <col min="2544" max="2545" width="10.5546875" style="3" bestFit="1" customWidth="1"/>
    <col min="2546" max="2546" width="10.44140625" style="3" bestFit="1" customWidth="1"/>
    <col min="2547" max="2547" width="10.33203125" style="3" bestFit="1" customWidth="1"/>
    <col min="2548" max="2548" width="11" style="3" bestFit="1" customWidth="1"/>
    <col min="2549" max="2780" width="6.88671875" style="3"/>
    <col min="2781" max="2781" width="24.109375" style="3" customWidth="1"/>
    <col min="2782" max="2783" width="12.6640625" style="3" customWidth="1"/>
    <col min="2784" max="2784" width="2" style="3" customWidth="1"/>
    <col min="2785" max="2785" width="12.6640625" style="3" customWidth="1"/>
    <col min="2786" max="2786" width="14.44140625" style="3" customWidth="1"/>
    <col min="2787" max="2787" width="2" style="3" customWidth="1"/>
    <col min="2788" max="2788" width="16.6640625" style="3" customWidth="1"/>
    <col min="2789" max="2789" width="14.88671875" style="3" bestFit="1" customWidth="1"/>
    <col min="2790" max="2790" width="2" style="3" customWidth="1"/>
    <col min="2791" max="2792" width="14.5546875" style="3" bestFit="1" customWidth="1"/>
    <col min="2793" max="2793" width="10.44140625" style="3" bestFit="1" customWidth="1"/>
    <col min="2794" max="2794" width="10.33203125" style="3" bestFit="1" customWidth="1"/>
    <col min="2795" max="2795" width="11" style="3" bestFit="1" customWidth="1"/>
    <col min="2796" max="2796" width="6.44140625" style="3" bestFit="1" customWidth="1"/>
    <col min="2797" max="2797" width="10.44140625" style="3" bestFit="1" customWidth="1"/>
    <col min="2798" max="2798" width="10.33203125" style="3" bestFit="1" customWidth="1"/>
    <col min="2799" max="2799" width="10.44140625" style="3" bestFit="1" customWidth="1"/>
    <col min="2800" max="2801" width="10.5546875" style="3" bestFit="1" customWidth="1"/>
    <col min="2802" max="2802" width="10.44140625" style="3" bestFit="1" customWidth="1"/>
    <col min="2803" max="2803" width="10.33203125" style="3" bestFit="1" customWidth="1"/>
    <col min="2804" max="2804" width="11" style="3" bestFit="1" customWidth="1"/>
    <col min="2805" max="3036" width="6.88671875" style="3"/>
    <col min="3037" max="3037" width="24.109375" style="3" customWidth="1"/>
    <col min="3038" max="3039" width="12.6640625" style="3" customWidth="1"/>
    <col min="3040" max="3040" width="2" style="3" customWidth="1"/>
    <col min="3041" max="3041" width="12.6640625" style="3" customWidth="1"/>
    <col min="3042" max="3042" width="14.44140625" style="3" customWidth="1"/>
    <col min="3043" max="3043" width="2" style="3" customWidth="1"/>
    <col min="3044" max="3044" width="16.6640625" style="3" customWidth="1"/>
    <col min="3045" max="3045" width="14.88671875" style="3" bestFit="1" customWidth="1"/>
    <col min="3046" max="3046" width="2" style="3" customWidth="1"/>
    <col min="3047" max="3048" width="14.5546875" style="3" bestFit="1" customWidth="1"/>
    <col min="3049" max="3049" width="10.44140625" style="3" bestFit="1" customWidth="1"/>
    <col min="3050" max="3050" width="10.33203125" style="3" bestFit="1" customWidth="1"/>
    <col min="3051" max="3051" width="11" style="3" bestFit="1" customWidth="1"/>
    <col min="3052" max="3052" width="6.44140625" style="3" bestFit="1" customWidth="1"/>
    <col min="3053" max="3053" width="10.44140625" style="3" bestFit="1" customWidth="1"/>
    <col min="3054" max="3054" width="10.33203125" style="3" bestFit="1" customWidth="1"/>
    <col min="3055" max="3055" width="10.44140625" style="3" bestFit="1" customWidth="1"/>
    <col min="3056" max="3057" width="10.5546875" style="3" bestFit="1" customWidth="1"/>
    <col min="3058" max="3058" width="10.44140625" style="3" bestFit="1" customWidth="1"/>
    <col min="3059" max="3059" width="10.33203125" style="3" bestFit="1" customWidth="1"/>
    <col min="3060" max="3060" width="11" style="3" bestFit="1" customWidth="1"/>
    <col min="3061" max="3292" width="6.88671875" style="3"/>
    <col min="3293" max="3293" width="24.109375" style="3" customWidth="1"/>
    <col min="3294" max="3295" width="12.6640625" style="3" customWidth="1"/>
    <col min="3296" max="3296" width="2" style="3" customWidth="1"/>
    <col min="3297" max="3297" width="12.6640625" style="3" customWidth="1"/>
    <col min="3298" max="3298" width="14.44140625" style="3" customWidth="1"/>
    <col min="3299" max="3299" width="2" style="3" customWidth="1"/>
    <col min="3300" max="3300" width="16.6640625" style="3" customWidth="1"/>
    <col min="3301" max="3301" width="14.88671875" style="3" bestFit="1" customWidth="1"/>
    <col min="3302" max="3302" width="2" style="3" customWidth="1"/>
    <col min="3303" max="3304" width="14.5546875" style="3" bestFit="1" customWidth="1"/>
    <col min="3305" max="3305" width="10.44140625" style="3" bestFit="1" customWidth="1"/>
    <col min="3306" max="3306" width="10.33203125" style="3" bestFit="1" customWidth="1"/>
    <col min="3307" max="3307" width="11" style="3" bestFit="1" customWidth="1"/>
    <col min="3308" max="3308" width="6.44140625" style="3" bestFit="1" customWidth="1"/>
    <col min="3309" max="3309" width="10.44140625" style="3" bestFit="1" customWidth="1"/>
    <col min="3310" max="3310" width="10.33203125" style="3" bestFit="1" customWidth="1"/>
    <col min="3311" max="3311" width="10.44140625" style="3" bestFit="1" customWidth="1"/>
    <col min="3312" max="3313" width="10.5546875" style="3" bestFit="1" customWidth="1"/>
    <col min="3314" max="3314" width="10.44140625" style="3" bestFit="1" customWidth="1"/>
    <col min="3315" max="3315" width="10.33203125" style="3" bestFit="1" customWidth="1"/>
    <col min="3316" max="3316" width="11" style="3" bestFit="1" customWidth="1"/>
    <col min="3317" max="3548" width="6.88671875" style="3"/>
    <col min="3549" max="3549" width="24.109375" style="3" customWidth="1"/>
    <col min="3550" max="3551" width="12.6640625" style="3" customWidth="1"/>
    <col min="3552" max="3552" width="2" style="3" customWidth="1"/>
    <col min="3553" max="3553" width="12.6640625" style="3" customWidth="1"/>
    <col min="3554" max="3554" width="14.44140625" style="3" customWidth="1"/>
    <col min="3555" max="3555" width="2" style="3" customWidth="1"/>
    <col min="3556" max="3556" width="16.6640625" style="3" customWidth="1"/>
    <col min="3557" max="3557" width="14.88671875" style="3" bestFit="1" customWidth="1"/>
    <col min="3558" max="3558" width="2" style="3" customWidth="1"/>
    <col min="3559" max="3560" width="14.5546875" style="3" bestFit="1" customWidth="1"/>
    <col min="3561" max="3561" width="10.44140625" style="3" bestFit="1" customWidth="1"/>
    <col min="3562" max="3562" width="10.33203125" style="3" bestFit="1" customWidth="1"/>
    <col min="3563" max="3563" width="11" style="3" bestFit="1" customWidth="1"/>
    <col min="3564" max="3564" width="6.44140625" style="3" bestFit="1" customWidth="1"/>
    <col min="3565" max="3565" width="10.44140625" style="3" bestFit="1" customWidth="1"/>
    <col min="3566" max="3566" width="10.33203125" style="3" bestFit="1" customWidth="1"/>
    <col min="3567" max="3567" width="10.44140625" style="3" bestFit="1" customWidth="1"/>
    <col min="3568" max="3569" width="10.5546875" style="3" bestFit="1" customWidth="1"/>
    <col min="3570" max="3570" width="10.44140625" style="3" bestFit="1" customWidth="1"/>
    <col min="3571" max="3571" width="10.33203125" style="3" bestFit="1" customWidth="1"/>
    <col min="3572" max="3572" width="11" style="3" bestFit="1" customWidth="1"/>
    <col min="3573" max="3804" width="6.88671875" style="3"/>
    <col min="3805" max="3805" width="24.109375" style="3" customWidth="1"/>
    <col min="3806" max="3807" width="12.6640625" style="3" customWidth="1"/>
    <col min="3808" max="3808" width="2" style="3" customWidth="1"/>
    <col min="3809" max="3809" width="12.6640625" style="3" customWidth="1"/>
    <col min="3810" max="3810" width="14.44140625" style="3" customWidth="1"/>
    <col min="3811" max="3811" width="2" style="3" customWidth="1"/>
    <col min="3812" max="3812" width="16.6640625" style="3" customWidth="1"/>
    <col min="3813" max="3813" width="14.88671875" style="3" bestFit="1" customWidth="1"/>
    <col min="3814" max="3814" width="2" style="3" customWidth="1"/>
    <col min="3815" max="3816" width="14.5546875" style="3" bestFit="1" customWidth="1"/>
    <col min="3817" max="3817" width="10.44140625" style="3" bestFit="1" customWidth="1"/>
    <col min="3818" max="3818" width="10.33203125" style="3" bestFit="1" customWidth="1"/>
    <col min="3819" max="3819" width="11" style="3" bestFit="1" customWidth="1"/>
    <col min="3820" max="3820" width="6.44140625" style="3" bestFit="1" customWidth="1"/>
    <col min="3821" max="3821" width="10.44140625" style="3" bestFit="1" customWidth="1"/>
    <col min="3822" max="3822" width="10.33203125" style="3" bestFit="1" customWidth="1"/>
    <col min="3823" max="3823" width="10.44140625" style="3" bestFit="1" customWidth="1"/>
    <col min="3824" max="3825" width="10.5546875" style="3" bestFit="1" customWidth="1"/>
    <col min="3826" max="3826" width="10.44140625" style="3" bestFit="1" customWidth="1"/>
    <col min="3827" max="3827" width="10.33203125" style="3" bestFit="1" customWidth="1"/>
    <col min="3828" max="3828" width="11" style="3" bestFit="1" customWidth="1"/>
    <col min="3829" max="4060" width="6.88671875" style="3"/>
    <col min="4061" max="4061" width="24.109375" style="3" customWidth="1"/>
    <col min="4062" max="4063" width="12.6640625" style="3" customWidth="1"/>
    <col min="4064" max="4064" width="2" style="3" customWidth="1"/>
    <col min="4065" max="4065" width="12.6640625" style="3" customWidth="1"/>
    <col min="4066" max="4066" width="14.44140625" style="3" customWidth="1"/>
    <col min="4067" max="4067" width="2" style="3" customWidth="1"/>
    <col min="4068" max="4068" width="16.6640625" style="3" customWidth="1"/>
    <col min="4069" max="4069" width="14.88671875" style="3" bestFit="1" customWidth="1"/>
    <col min="4070" max="4070" width="2" style="3" customWidth="1"/>
    <col min="4071" max="4072" width="14.5546875" style="3" bestFit="1" customWidth="1"/>
    <col min="4073" max="4073" width="10.44140625" style="3" bestFit="1" customWidth="1"/>
    <col min="4074" max="4074" width="10.33203125" style="3" bestFit="1" customWidth="1"/>
    <col min="4075" max="4075" width="11" style="3" bestFit="1" customWidth="1"/>
    <col min="4076" max="4076" width="6.44140625" style="3" bestFit="1" customWidth="1"/>
    <col min="4077" max="4077" width="10.44140625" style="3" bestFit="1" customWidth="1"/>
    <col min="4078" max="4078" width="10.33203125" style="3" bestFit="1" customWidth="1"/>
    <col min="4079" max="4079" width="10.44140625" style="3" bestFit="1" customWidth="1"/>
    <col min="4080" max="4081" width="10.5546875" style="3" bestFit="1" customWidth="1"/>
    <col min="4082" max="4082" width="10.44140625" style="3" bestFit="1" customWidth="1"/>
    <col min="4083" max="4083" width="10.33203125" style="3" bestFit="1" customWidth="1"/>
    <col min="4084" max="4084" width="11" style="3" bestFit="1" customWidth="1"/>
    <col min="4085" max="4316" width="6.88671875" style="3"/>
    <col min="4317" max="4317" width="24.109375" style="3" customWidth="1"/>
    <col min="4318" max="4319" width="12.6640625" style="3" customWidth="1"/>
    <col min="4320" max="4320" width="2" style="3" customWidth="1"/>
    <col min="4321" max="4321" width="12.6640625" style="3" customWidth="1"/>
    <col min="4322" max="4322" width="14.44140625" style="3" customWidth="1"/>
    <col min="4323" max="4323" width="2" style="3" customWidth="1"/>
    <col min="4324" max="4324" width="16.6640625" style="3" customWidth="1"/>
    <col min="4325" max="4325" width="14.88671875" style="3" bestFit="1" customWidth="1"/>
    <col min="4326" max="4326" width="2" style="3" customWidth="1"/>
    <col min="4327" max="4328" width="14.5546875" style="3" bestFit="1" customWidth="1"/>
    <col min="4329" max="4329" width="10.44140625" style="3" bestFit="1" customWidth="1"/>
    <col min="4330" max="4330" width="10.33203125" style="3" bestFit="1" customWidth="1"/>
    <col min="4331" max="4331" width="11" style="3" bestFit="1" customWidth="1"/>
    <col min="4332" max="4332" width="6.44140625" style="3" bestFit="1" customWidth="1"/>
    <col min="4333" max="4333" width="10.44140625" style="3" bestFit="1" customWidth="1"/>
    <col min="4334" max="4334" width="10.33203125" style="3" bestFit="1" customWidth="1"/>
    <col min="4335" max="4335" width="10.44140625" style="3" bestFit="1" customWidth="1"/>
    <col min="4336" max="4337" width="10.5546875" style="3" bestFit="1" customWidth="1"/>
    <col min="4338" max="4338" width="10.44140625" style="3" bestFit="1" customWidth="1"/>
    <col min="4339" max="4339" width="10.33203125" style="3" bestFit="1" customWidth="1"/>
    <col min="4340" max="4340" width="11" style="3" bestFit="1" customWidth="1"/>
    <col min="4341" max="4572" width="6.88671875" style="3"/>
    <col min="4573" max="4573" width="24.109375" style="3" customWidth="1"/>
    <col min="4574" max="4575" width="12.6640625" style="3" customWidth="1"/>
    <col min="4576" max="4576" width="2" style="3" customWidth="1"/>
    <col min="4577" max="4577" width="12.6640625" style="3" customWidth="1"/>
    <col min="4578" max="4578" width="14.44140625" style="3" customWidth="1"/>
    <col min="4579" max="4579" width="2" style="3" customWidth="1"/>
    <col min="4580" max="4580" width="16.6640625" style="3" customWidth="1"/>
    <col min="4581" max="4581" width="14.88671875" style="3" bestFit="1" customWidth="1"/>
    <col min="4582" max="4582" width="2" style="3" customWidth="1"/>
    <col min="4583" max="4584" width="14.5546875" style="3" bestFit="1" customWidth="1"/>
    <col min="4585" max="4585" width="10.44140625" style="3" bestFit="1" customWidth="1"/>
    <col min="4586" max="4586" width="10.33203125" style="3" bestFit="1" customWidth="1"/>
    <col min="4587" max="4587" width="11" style="3" bestFit="1" customWidth="1"/>
    <col min="4588" max="4588" width="6.44140625" style="3" bestFit="1" customWidth="1"/>
    <col min="4589" max="4589" width="10.44140625" style="3" bestFit="1" customWidth="1"/>
    <col min="4590" max="4590" width="10.33203125" style="3" bestFit="1" customWidth="1"/>
    <col min="4591" max="4591" width="10.44140625" style="3" bestFit="1" customWidth="1"/>
    <col min="4592" max="4593" width="10.5546875" style="3" bestFit="1" customWidth="1"/>
    <col min="4594" max="4594" width="10.44140625" style="3" bestFit="1" customWidth="1"/>
    <col min="4595" max="4595" width="10.33203125" style="3" bestFit="1" customWidth="1"/>
    <col min="4596" max="4596" width="11" style="3" bestFit="1" customWidth="1"/>
    <col min="4597" max="4828" width="6.88671875" style="3"/>
    <col min="4829" max="4829" width="24.109375" style="3" customWidth="1"/>
    <col min="4830" max="4831" width="12.6640625" style="3" customWidth="1"/>
    <col min="4832" max="4832" width="2" style="3" customWidth="1"/>
    <col min="4833" max="4833" width="12.6640625" style="3" customWidth="1"/>
    <col min="4834" max="4834" width="14.44140625" style="3" customWidth="1"/>
    <col min="4835" max="4835" width="2" style="3" customWidth="1"/>
    <col min="4836" max="4836" width="16.6640625" style="3" customWidth="1"/>
    <col min="4837" max="4837" width="14.88671875" style="3" bestFit="1" customWidth="1"/>
    <col min="4838" max="4838" width="2" style="3" customWidth="1"/>
    <col min="4839" max="4840" width="14.5546875" style="3" bestFit="1" customWidth="1"/>
    <col min="4841" max="4841" width="10.44140625" style="3" bestFit="1" customWidth="1"/>
    <col min="4842" max="4842" width="10.33203125" style="3" bestFit="1" customWidth="1"/>
    <col min="4843" max="4843" width="11" style="3" bestFit="1" customWidth="1"/>
    <col min="4844" max="4844" width="6.44140625" style="3" bestFit="1" customWidth="1"/>
    <col min="4845" max="4845" width="10.44140625" style="3" bestFit="1" customWidth="1"/>
    <col min="4846" max="4846" width="10.33203125" style="3" bestFit="1" customWidth="1"/>
    <col min="4847" max="4847" width="10.44140625" style="3" bestFit="1" customWidth="1"/>
    <col min="4848" max="4849" width="10.5546875" style="3" bestFit="1" customWidth="1"/>
    <col min="4850" max="4850" width="10.44140625" style="3" bestFit="1" customWidth="1"/>
    <col min="4851" max="4851" width="10.33203125" style="3" bestFit="1" customWidth="1"/>
    <col min="4852" max="4852" width="11" style="3" bestFit="1" customWidth="1"/>
    <col min="4853" max="5084" width="6.88671875" style="3"/>
    <col min="5085" max="5085" width="24.109375" style="3" customWidth="1"/>
    <col min="5086" max="5087" width="12.6640625" style="3" customWidth="1"/>
    <col min="5088" max="5088" width="2" style="3" customWidth="1"/>
    <col min="5089" max="5089" width="12.6640625" style="3" customWidth="1"/>
    <col min="5090" max="5090" width="14.44140625" style="3" customWidth="1"/>
    <col min="5091" max="5091" width="2" style="3" customWidth="1"/>
    <col min="5092" max="5092" width="16.6640625" style="3" customWidth="1"/>
    <col min="5093" max="5093" width="14.88671875" style="3" bestFit="1" customWidth="1"/>
    <col min="5094" max="5094" width="2" style="3" customWidth="1"/>
    <col min="5095" max="5096" width="14.5546875" style="3" bestFit="1" customWidth="1"/>
    <col min="5097" max="5097" width="10.44140625" style="3" bestFit="1" customWidth="1"/>
    <col min="5098" max="5098" width="10.33203125" style="3" bestFit="1" customWidth="1"/>
    <col min="5099" max="5099" width="11" style="3" bestFit="1" customWidth="1"/>
    <col min="5100" max="5100" width="6.44140625" style="3" bestFit="1" customWidth="1"/>
    <col min="5101" max="5101" width="10.44140625" style="3" bestFit="1" customWidth="1"/>
    <col min="5102" max="5102" width="10.33203125" style="3" bestFit="1" customWidth="1"/>
    <col min="5103" max="5103" width="10.44140625" style="3" bestFit="1" customWidth="1"/>
    <col min="5104" max="5105" width="10.5546875" style="3" bestFit="1" customWidth="1"/>
    <col min="5106" max="5106" width="10.44140625" style="3" bestFit="1" customWidth="1"/>
    <col min="5107" max="5107" width="10.33203125" style="3" bestFit="1" customWidth="1"/>
    <col min="5108" max="5108" width="11" style="3" bestFit="1" customWidth="1"/>
    <col min="5109" max="5340" width="6.88671875" style="3"/>
    <col min="5341" max="5341" width="24.109375" style="3" customWidth="1"/>
    <col min="5342" max="5343" width="12.6640625" style="3" customWidth="1"/>
    <col min="5344" max="5344" width="2" style="3" customWidth="1"/>
    <col min="5345" max="5345" width="12.6640625" style="3" customWidth="1"/>
    <col min="5346" max="5346" width="14.44140625" style="3" customWidth="1"/>
    <col min="5347" max="5347" width="2" style="3" customWidth="1"/>
    <col min="5348" max="5348" width="16.6640625" style="3" customWidth="1"/>
    <col min="5349" max="5349" width="14.88671875" style="3" bestFit="1" customWidth="1"/>
    <col min="5350" max="5350" width="2" style="3" customWidth="1"/>
    <col min="5351" max="5352" width="14.5546875" style="3" bestFit="1" customWidth="1"/>
    <col min="5353" max="5353" width="10.44140625" style="3" bestFit="1" customWidth="1"/>
    <col min="5354" max="5354" width="10.33203125" style="3" bestFit="1" customWidth="1"/>
    <col min="5355" max="5355" width="11" style="3" bestFit="1" customWidth="1"/>
    <col min="5356" max="5356" width="6.44140625" style="3" bestFit="1" customWidth="1"/>
    <col min="5357" max="5357" width="10.44140625" style="3" bestFit="1" customWidth="1"/>
    <col min="5358" max="5358" width="10.33203125" style="3" bestFit="1" customWidth="1"/>
    <col min="5359" max="5359" width="10.44140625" style="3" bestFit="1" customWidth="1"/>
    <col min="5360" max="5361" width="10.5546875" style="3" bestFit="1" customWidth="1"/>
    <col min="5362" max="5362" width="10.44140625" style="3" bestFit="1" customWidth="1"/>
    <col min="5363" max="5363" width="10.33203125" style="3" bestFit="1" customWidth="1"/>
    <col min="5364" max="5364" width="11" style="3" bestFit="1" customWidth="1"/>
    <col min="5365" max="5596" width="6.88671875" style="3"/>
    <col min="5597" max="5597" width="24.109375" style="3" customWidth="1"/>
    <col min="5598" max="5599" width="12.6640625" style="3" customWidth="1"/>
    <col min="5600" max="5600" width="2" style="3" customWidth="1"/>
    <col min="5601" max="5601" width="12.6640625" style="3" customWidth="1"/>
    <col min="5602" max="5602" width="14.44140625" style="3" customWidth="1"/>
    <col min="5603" max="5603" width="2" style="3" customWidth="1"/>
    <col min="5604" max="5604" width="16.6640625" style="3" customWidth="1"/>
    <col min="5605" max="5605" width="14.88671875" style="3" bestFit="1" customWidth="1"/>
    <col min="5606" max="5606" width="2" style="3" customWidth="1"/>
    <col min="5607" max="5608" width="14.5546875" style="3" bestFit="1" customWidth="1"/>
    <col min="5609" max="5609" width="10.44140625" style="3" bestFit="1" customWidth="1"/>
    <col min="5610" max="5610" width="10.33203125" style="3" bestFit="1" customWidth="1"/>
    <col min="5611" max="5611" width="11" style="3" bestFit="1" customWidth="1"/>
    <col min="5612" max="5612" width="6.44140625" style="3" bestFit="1" customWidth="1"/>
    <col min="5613" max="5613" width="10.44140625" style="3" bestFit="1" customWidth="1"/>
    <col min="5614" max="5614" width="10.33203125" style="3" bestFit="1" customWidth="1"/>
    <col min="5615" max="5615" width="10.44140625" style="3" bestFit="1" customWidth="1"/>
    <col min="5616" max="5617" width="10.5546875" style="3" bestFit="1" customWidth="1"/>
    <col min="5618" max="5618" width="10.44140625" style="3" bestFit="1" customWidth="1"/>
    <col min="5619" max="5619" width="10.33203125" style="3" bestFit="1" customWidth="1"/>
    <col min="5620" max="5620" width="11" style="3" bestFit="1" customWidth="1"/>
    <col min="5621" max="5852" width="6.88671875" style="3"/>
    <col min="5853" max="5853" width="24.109375" style="3" customWidth="1"/>
    <col min="5854" max="5855" width="12.6640625" style="3" customWidth="1"/>
    <col min="5856" max="5856" width="2" style="3" customWidth="1"/>
    <col min="5857" max="5857" width="12.6640625" style="3" customWidth="1"/>
    <col min="5858" max="5858" width="14.44140625" style="3" customWidth="1"/>
    <col min="5859" max="5859" width="2" style="3" customWidth="1"/>
    <col min="5860" max="5860" width="16.6640625" style="3" customWidth="1"/>
    <col min="5861" max="5861" width="14.88671875" style="3" bestFit="1" customWidth="1"/>
    <col min="5862" max="5862" width="2" style="3" customWidth="1"/>
    <col min="5863" max="5864" width="14.5546875" style="3" bestFit="1" customWidth="1"/>
    <col min="5865" max="5865" width="10.44140625" style="3" bestFit="1" customWidth="1"/>
    <col min="5866" max="5866" width="10.33203125" style="3" bestFit="1" customWidth="1"/>
    <col min="5867" max="5867" width="11" style="3" bestFit="1" customWidth="1"/>
    <col min="5868" max="5868" width="6.44140625" style="3" bestFit="1" customWidth="1"/>
    <col min="5869" max="5869" width="10.44140625" style="3" bestFit="1" customWidth="1"/>
    <col min="5870" max="5870" width="10.33203125" style="3" bestFit="1" customWidth="1"/>
    <col min="5871" max="5871" width="10.44140625" style="3" bestFit="1" customWidth="1"/>
    <col min="5872" max="5873" width="10.5546875" style="3" bestFit="1" customWidth="1"/>
    <col min="5874" max="5874" width="10.44140625" style="3" bestFit="1" customWidth="1"/>
    <col min="5875" max="5875" width="10.33203125" style="3" bestFit="1" customWidth="1"/>
    <col min="5876" max="5876" width="11" style="3" bestFit="1" customWidth="1"/>
    <col min="5877" max="6108" width="6.88671875" style="3"/>
    <col min="6109" max="6109" width="24.109375" style="3" customWidth="1"/>
    <col min="6110" max="6111" width="12.6640625" style="3" customWidth="1"/>
    <col min="6112" max="6112" width="2" style="3" customWidth="1"/>
    <col min="6113" max="6113" width="12.6640625" style="3" customWidth="1"/>
    <col min="6114" max="6114" width="14.44140625" style="3" customWidth="1"/>
    <col min="6115" max="6115" width="2" style="3" customWidth="1"/>
    <col min="6116" max="6116" width="16.6640625" style="3" customWidth="1"/>
    <col min="6117" max="6117" width="14.88671875" style="3" bestFit="1" customWidth="1"/>
    <col min="6118" max="6118" width="2" style="3" customWidth="1"/>
    <col min="6119" max="6120" width="14.5546875" style="3" bestFit="1" customWidth="1"/>
    <col min="6121" max="6121" width="10.44140625" style="3" bestFit="1" customWidth="1"/>
    <col min="6122" max="6122" width="10.33203125" style="3" bestFit="1" customWidth="1"/>
    <col min="6123" max="6123" width="11" style="3" bestFit="1" customWidth="1"/>
    <col min="6124" max="6124" width="6.44140625" style="3" bestFit="1" customWidth="1"/>
    <col min="6125" max="6125" width="10.44140625" style="3" bestFit="1" customWidth="1"/>
    <col min="6126" max="6126" width="10.33203125" style="3" bestFit="1" customWidth="1"/>
    <col min="6127" max="6127" width="10.44140625" style="3" bestFit="1" customWidth="1"/>
    <col min="6128" max="6129" width="10.5546875" style="3" bestFit="1" customWidth="1"/>
    <col min="6130" max="6130" width="10.44140625" style="3" bestFit="1" customWidth="1"/>
    <col min="6131" max="6131" width="10.33203125" style="3" bestFit="1" customWidth="1"/>
    <col min="6132" max="6132" width="11" style="3" bestFit="1" customWidth="1"/>
    <col min="6133" max="6364" width="6.88671875" style="3"/>
    <col min="6365" max="6365" width="24.109375" style="3" customWidth="1"/>
    <col min="6366" max="6367" width="12.6640625" style="3" customWidth="1"/>
    <col min="6368" max="6368" width="2" style="3" customWidth="1"/>
    <col min="6369" max="6369" width="12.6640625" style="3" customWidth="1"/>
    <col min="6370" max="6370" width="14.44140625" style="3" customWidth="1"/>
    <col min="6371" max="6371" width="2" style="3" customWidth="1"/>
    <col min="6372" max="6372" width="16.6640625" style="3" customWidth="1"/>
    <col min="6373" max="6373" width="14.88671875" style="3" bestFit="1" customWidth="1"/>
    <col min="6374" max="6374" width="2" style="3" customWidth="1"/>
    <col min="6375" max="6376" width="14.5546875" style="3" bestFit="1" customWidth="1"/>
    <col min="6377" max="6377" width="10.44140625" style="3" bestFit="1" customWidth="1"/>
    <col min="6378" max="6378" width="10.33203125" style="3" bestFit="1" customWidth="1"/>
    <col min="6379" max="6379" width="11" style="3" bestFit="1" customWidth="1"/>
    <col min="6380" max="6380" width="6.44140625" style="3" bestFit="1" customWidth="1"/>
    <col min="6381" max="6381" width="10.44140625" style="3" bestFit="1" customWidth="1"/>
    <col min="6382" max="6382" width="10.33203125" style="3" bestFit="1" customWidth="1"/>
    <col min="6383" max="6383" width="10.44140625" style="3" bestFit="1" customWidth="1"/>
    <col min="6384" max="6385" width="10.5546875" style="3" bestFit="1" customWidth="1"/>
    <col min="6386" max="6386" width="10.44140625" style="3" bestFit="1" customWidth="1"/>
    <col min="6387" max="6387" width="10.33203125" style="3" bestFit="1" customWidth="1"/>
    <col min="6388" max="6388" width="11" style="3" bestFit="1" customWidth="1"/>
    <col min="6389" max="6620" width="6.88671875" style="3"/>
    <col min="6621" max="6621" width="24.109375" style="3" customWidth="1"/>
    <col min="6622" max="6623" width="12.6640625" style="3" customWidth="1"/>
    <col min="6624" max="6624" width="2" style="3" customWidth="1"/>
    <col min="6625" max="6625" width="12.6640625" style="3" customWidth="1"/>
    <col min="6626" max="6626" width="14.44140625" style="3" customWidth="1"/>
    <col min="6627" max="6627" width="2" style="3" customWidth="1"/>
    <col min="6628" max="6628" width="16.6640625" style="3" customWidth="1"/>
    <col min="6629" max="6629" width="14.88671875" style="3" bestFit="1" customWidth="1"/>
    <col min="6630" max="6630" width="2" style="3" customWidth="1"/>
    <col min="6631" max="6632" width="14.5546875" style="3" bestFit="1" customWidth="1"/>
    <col min="6633" max="6633" width="10.44140625" style="3" bestFit="1" customWidth="1"/>
    <col min="6634" max="6634" width="10.33203125" style="3" bestFit="1" customWidth="1"/>
    <col min="6635" max="6635" width="11" style="3" bestFit="1" customWidth="1"/>
    <col min="6636" max="6636" width="6.44140625" style="3" bestFit="1" customWidth="1"/>
    <col min="6637" max="6637" width="10.44140625" style="3" bestFit="1" customWidth="1"/>
    <col min="6638" max="6638" width="10.33203125" style="3" bestFit="1" customWidth="1"/>
    <col min="6639" max="6639" width="10.44140625" style="3" bestFit="1" customWidth="1"/>
    <col min="6640" max="6641" width="10.5546875" style="3" bestFit="1" customWidth="1"/>
    <col min="6642" max="6642" width="10.44140625" style="3" bestFit="1" customWidth="1"/>
    <col min="6643" max="6643" width="10.33203125" style="3" bestFit="1" customWidth="1"/>
    <col min="6644" max="6644" width="11" style="3" bestFit="1" customWidth="1"/>
    <col min="6645" max="6876" width="6.88671875" style="3"/>
    <col min="6877" max="6877" width="24.109375" style="3" customWidth="1"/>
    <col min="6878" max="6879" width="12.6640625" style="3" customWidth="1"/>
    <col min="6880" max="6880" width="2" style="3" customWidth="1"/>
    <col min="6881" max="6881" width="12.6640625" style="3" customWidth="1"/>
    <col min="6882" max="6882" width="14.44140625" style="3" customWidth="1"/>
    <col min="6883" max="6883" width="2" style="3" customWidth="1"/>
    <col min="6884" max="6884" width="16.6640625" style="3" customWidth="1"/>
    <col min="6885" max="6885" width="14.88671875" style="3" bestFit="1" customWidth="1"/>
    <col min="6886" max="6886" width="2" style="3" customWidth="1"/>
    <col min="6887" max="6888" width="14.5546875" style="3" bestFit="1" customWidth="1"/>
    <col min="6889" max="6889" width="10.44140625" style="3" bestFit="1" customWidth="1"/>
    <col min="6890" max="6890" width="10.33203125" style="3" bestFit="1" customWidth="1"/>
    <col min="6891" max="6891" width="11" style="3" bestFit="1" customWidth="1"/>
    <col min="6892" max="6892" width="6.44140625" style="3" bestFit="1" customWidth="1"/>
    <col min="6893" max="6893" width="10.44140625" style="3" bestFit="1" customWidth="1"/>
    <col min="6894" max="6894" width="10.33203125" style="3" bestFit="1" customWidth="1"/>
    <col min="6895" max="6895" width="10.44140625" style="3" bestFit="1" customWidth="1"/>
    <col min="6896" max="6897" width="10.5546875" style="3" bestFit="1" customWidth="1"/>
    <col min="6898" max="6898" width="10.44140625" style="3" bestFit="1" customWidth="1"/>
    <col min="6899" max="6899" width="10.33203125" style="3" bestFit="1" customWidth="1"/>
    <col min="6900" max="6900" width="11" style="3" bestFit="1" customWidth="1"/>
    <col min="6901" max="7132" width="6.88671875" style="3"/>
    <col min="7133" max="7133" width="24.109375" style="3" customWidth="1"/>
    <col min="7134" max="7135" width="12.6640625" style="3" customWidth="1"/>
    <col min="7136" max="7136" width="2" style="3" customWidth="1"/>
    <col min="7137" max="7137" width="12.6640625" style="3" customWidth="1"/>
    <col min="7138" max="7138" width="14.44140625" style="3" customWidth="1"/>
    <col min="7139" max="7139" width="2" style="3" customWidth="1"/>
    <col min="7140" max="7140" width="16.6640625" style="3" customWidth="1"/>
    <col min="7141" max="7141" width="14.88671875" style="3" bestFit="1" customWidth="1"/>
    <col min="7142" max="7142" width="2" style="3" customWidth="1"/>
    <col min="7143" max="7144" width="14.5546875" style="3" bestFit="1" customWidth="1"/>
    <col min="7145" max="7145" width="10.44140625" style="3" bestFit="1" customWidth="1"/>
    <col min="7146" max="7146" width="10.33203125" style="3" bestFit="1" customWidth="1"/>
    <col min="7147" max="7147" width="11" style="3" bestFit="1" customWidth="1"/>
    <col min="7148" max="7148" width="6.44140625" style="3" bestFit="1" customWidth="1"/>
    <col min="7149" max="7149" width="10.44140625" style="3" bestFit="1" customWidth="1"/>
    <col min="7150" max="7150" width="10.33203125" style="3" bestFit="1" customWidth="1"/>
    <col min="7151" max="7151" width="10.44140625" style="3" bestFit="1" customWidth="1"/>
    <col min="7152" max="7153" width="10.5546875" style="3" bestFit="1" customWidth="1"/>
    <col min="7154" max="7154" width="10.44140625" style="3" bestFit="1" customWidth="1"/>
    <col min="7155" max="7155" width="10.33203125" style="3" bestFit="1" customWidth="1"/>
    <col min="7156" max="7156" width="11" style="3" bestFit="1" customWidth="1"/>
    <col min="7157" max="7388" width="6.88671875" style="3"/>
    <col min="7389" max="7389" width="24.109375" style="3" customWidth="1"/>
    <col min="7390" max="7391" width="12.6640625" style="3" customWidth="1"/>
    <col min="7392" max="7392" width="2" style="3" customWidth="1"/>
    <col min="7393" max="7393" width="12.6640625" style="3" customWidth="1"/>
    <col min="7394" max="7394" width="14.44140625" style="3" customWidth="1"/>
    <col min="7395" max="7395" width="2" style="3" customWidth="1"/>
    <col min="7396" max="7396" width="16.6640625" style="3" customWidth="1"/>
    <col min="7397" max="7397" width="14.88671875" style="3" bestFit="1" customWidth="1"/>
    <col min="7398" max="7398" width="2" style="3" customWidth="1"/>
    <col min="7399" max="7400" width="14.5546875" style="3" bestFit="1" customWidth="1"/>
    <col min="7401" max="7401" width="10.44140625" style="3" bestFit="1" customWidth="1"/>
    <col min="7402" max="7402" width="10.33203125" style="3" bestFit="1" customWidth="1"/>
    <col min="7403" max="7403" width="11" style="3" bestFit="1" customWidth="1"/>
    <col min="7404" max="7404" width="6.44140625" style="3" bestFit="1" customWidth="1"/>
    <col min="7405" max="7405" width="10.44140625" style="3" bestFit="1" customWidth="1"/>
    <col min="7406" max="7406" width="10.33203125" style="3" bestFit="1" customWidth="1"/>
    <col min="7407" max="7407" width="10.44140625" style="3" bestFit="1" customWidth="1"/>
    <col min="7408" max="7409" width="10.5546875" style="3" bestFit="1" customWidth="1"/>
    <col min="7410" max="7410" width="10.44140625" style="3" bestFit="1" customWidth="1"/>
    <col min="7411" max="7411" width="10.33203125" style="3" bestFit="1" customWidth="1"/>
    <col min="7412" max="7412" width="11" style="3" bestFit="1" customWidth="1"/>
    <col min="7413" max="7644" width="6.88671875" style="3"/>
    <col min="7645" max="7645" width="24.109375" style="3" customWidth="1"/>
    <col min="7646" max="7647" width="12.6640625" style="3" customWidth="1"/>
    <col min="7648" max="7648" width="2" style="3" customWidth="1"/>
    <col min="7649" max="7649" width="12.6640625" style="3" customWidth="1"/>
    <col min="7650" max="7650" width="14.44140625" style="3" customWidth="1"/>
    <col min="7651" max="7651" width="2" style="3" customWidth="1"/>
    <col min="7652" max="7652" width="16.6640625" style="3" customWidth="1"/>
    <col min="7653" max="7653" width="14.88671875" style="3" bestFit="1" customWidth="1"/>
    <col min="7654" max="7654" width="2" style="3" customWidth="1"/>
    <col min="7655" max="7656" width="14.5546875" style="3" bestFit="1" customWidth="1"/>
    <col min="7657" max="7657" width="10.44140625" style="3" bestFit="1" customWidth="1"/>
    <col min="7658" max="7658" width="10.33203125" style="3" bestFit="1" customWidth="1"/>
    <col min="7659" max="7659" width="11" style="3" bestFit="1" customWidth="1"/>
    <col min="7660" max="7660" width="6.44140625" style="3" bestFit="1" customWidth="1"/>
    <col min="7661" max="7661" width="10.44140625" style="3" bestFit="1" customWidth="1"/>
    <col min="7662" max="7662" width="10.33203125" style="3" bestFit="1" customWidth="1"/>
    <col min="7663" max="7663" width="10.44140625" style="3" bestFit="1" customWidth="1"/>
    <col min="7664" max="7665" width="10.5546875" style="3" bestFit="1" customWidth="1"/>
    <col min="7666" max="7666" width="10.44140625" style="3" bestFit="1" customWidth="1"/>
    <col min="7667" max="7667" width="10.33203125" style="3" bestFit="1" customWidth="1"/>
    <col min="7668" max="7668" width="11" style="3" bestFit="1" customWidth="1"/>
    <col min="7669" max="7900" width="6.88671875" style="3"/>
    <col min="7901" max="7901" width="24.109375" style="3" customWidth="1"/>
    <col min="7902" max="7903" width="12.6640625" style="3" customWidth="1"/>
    <col min="7904" max="7904" width="2" style="3" customWidth="1"/>
    <col min="7905" max="7905" width="12.6640625" style="3" customWidth="1"/>
    <col min="7906" max="7906" width="14.44140625" style="3" customWidth="1"/>
    <col min="7907" max="7907" width="2" style="3" customWidth="1"/>
    <col min="7908" max="7908" width="16.6640625" style="3" customWidth="1"/>
    <col min="7909" max="7909" width="14.88671875" style="3" bestFit="1" customWidth="1"/>
    <col min="7910" max="7910" width="2" style="3" customWidth="1"/>
    <col min="7911" max="7912" width="14.5546875" style="3" bestFit="1" customWidth="1"/>
    <col min="7913" max="7913" width="10.44140625" style="3" bestFit="1" customWidth="1"/>
    <col min="7914" max="7914" width="10.33203125" style="3" bestFit="1" customWidth="1"/>
    <col min="7915" max="7915" width="11" style="3" bestFit="1" customWidth="1"/>
    <col min="7916" max="7916" width="6.44140625" style="3" bestFit="1" customWidth="1"/>
    <col min="7917" max="7917" width="10.44140625" style="3" bestFit="1" customWidth="1"/>
    <col min="7918" max="7918" width="10.33203125" style="3" bestFit="1" customWidth="1"/>
    <col min="7919" max="7919" width="10.44140625" style="3" bestFit="1" customWidth="1"/>
    <col min="7920" max="7921" width="10.5546875" style="3" bestFit="1" customWidth="1"/>
    <col min="7922" max="7922" width="10.44140625" style="3" bestFit="1" customWidth="1"/>
    <col min="7923" max="7923" width="10.33203125" style="3" bestFit="1" customWidth="1"/>
    <col min="7924" max="7924" width="11" style="3" bestFit="1" customWidth="1"/>
    <col min="7925" max="8156" width="6.88671875" style="3"/>
    <col min="8157" max="8157" width="24.109375" style="3" customWidth="1"/>
    <col min="8158" max="8159" width="12.6640625" style="3" customWidth="1"/>
    <col min="8160" max="8160" width="2" style="3" customWidth="1"/>
    <col min="8161" max="8161" width="12.6640625" style="3" customWidth="1"/>
    <col min="8162" max="8162" width="14.44140625" style="3" customWidth="1"/>
    <col min="8163" max="8163" width="2" style="3" customWidth="1"/>
    <col min="8164" max="8164" width="16.6640625" style="3" customWidth="1"/>
    <col min="8165" max="8165" width="14.88671875" style="3" bestFit="1" customWidth="1"/>
    <col min="8166" max="8166" width="2" style="3" customWidth="1"/>
    <col min="8167" max="8168" width="14.5546875" style="3" bestFit="1" customWidth="1"/>
    <col min="8169" max="8169" width="10.44140625" style="3" bestFit="1" customWidth="1"/>
    <col min="8170" max="8170" width="10.33203125" style="3" bestFit="1" customWidth="1"/>
    <col min="8171" max="8171" width="11" style="3" bestFit="1" customWidth="1"/>
    <col min="8172" max="8172" width="6.44140625" style="3" bestFit="1" customWidth="1"/>
    <col min="8173" max="8173" width="10.44140625" style="3" bestFit="1" customWidth="1"/>
    <col min="8174" max="8174" width="10.33203125" style="3" bestFit="1" customWidth="1"/>
    <col min="8175" max="8175" width="10.44140625" style="3" bestFit="1" customWidth="1"/>
    <col min="8176" max="8177" width="10.5546875" style="3" bestFit="1" customWidth="1"/>
    <col min="8178" max="8178" width="10.44140625" style="3" bestFit="1" customWidth="1"/>
    <col min="8179" max="8179" width="10.33203125" style="3" bestFit="1" customWidth="1"/>
    <col min="8180" max="8180" width="11" style="3" bestFit="1" customWidth="1"/>
    <col min="8181" max="8412" width="6.88671875" style="3"/>
    <col min="8413" max="8413" width="24.109375" style="3" customWidth="1"/>
    <col min="8414" max="8415" width="12.6640625" style="3" customWidth="1"/>
    <col min="8416" max="8416" width="2" style="3" customWidth="1"/>
    <col min="8417" max="8417" width="12.6640625" style="3" customWidth="1"/>
    <col min="8418" max="8418" width="14.44140625" style="3" customWidth="1"/>
    <col min="8419" max="8419" width="2" style="3" customWidth="1"/>
    <col min="8420" max="8420" width="16.6640625" style="3" customWidth="1"/>
    <col min="8421" max="8421" width="14.88671875" style="3" bestFit="1" customWidth="1"/>
    <col min="8422" max="8422" width="2" style="3" customWidth="1"/>
    <col min="8423" max="8424" width="14.5546875" style="3" bestFit="1" customWidth="1"/>
    <col min="8425" max="8425" width="10.44140625" style="3" bestFit="1" customWidth="1"/>
    <col min="8426" max="8426" width="10.33203125" style="3" bestFit="1" customWidth="1"/>
    <col min="8427" max="8427" width="11" style="3" bestFit="1" customWidth="1"/>
    <col min="8428" max="8428" width="6.44140625" style="3" bestFit="1" customWidth="1"/>
    <col min="8429" max="8429" width="10.44140625" style="3" bestFit="1" customWidth="1"/>
    <col min="8430" max="8430" width="10.33203125" style="3" bestFit="1" customWidth="1"/>
    <col min="8431" max="8431" width="10.44140625" style="3" bestFit="1" customWidth="1"/>
    <col min="8432" max="8433" width="10.5546875" style="3" bestFit="1" customWidth="1"/>
    <col min="8434" max="8434" width="10.44140625" style="3" bestFit="1" customWidth="1"/>
    <col min="8435" max="8435" width="10.33203125" style="3" bestFit="1" customWidth="1"/>
    <col min="8436" max="8436" width="11" style="3" bestFit="1" customWidth="1"/>
    <col min="8437" max="8668" width="6.88671875" style="3"/>
    <col min="8669" max="8669" width="24.109375" style="3" customWidth="1"/>
    <col min="8670" max="8671" width="12.6640625" style="3" customWidth="1"/>
    <col min="8672" max="8672" width="2" style="3" customWidth="1"/>
    <col min="8673" max="8673" width="12.6640625" style="3" customWidth="1"/>
    <col min="8674" max="8674" width="14.44140625" style="3" customWidth="1"/>
    <col min="8675" max="8675" width="2" style="3" customWidth="1"/>
    <col min="8676" max="8676" width="16.6640625" style="3" customWidth="1"/>
    <col min="8677" max="8677" width="14.88671875" style="3" bestFit="1" customWidth="1"/>
    <col min="8678" max="8678" width="2" style="3" customWidth="1"/>
    <col min="8679" max="8680" width="14.5546875" style="3" bestFit="1" customWidth="1"/>
    <col min="8681" max="8681" width="10.44140625" style="3" bestFit="1" customWidth="1"/>
    <col min="8682" max="8682" width="10.33203125" style="3" bestFit="1" customWidth="1"/>
    <col min="8683" max="8683" width="11" style="3" bestFit="1" customWidth="1"/>
    <col min="8684" max="8684" width="6.44140625" style="3" bestFit="1" customWidth="1"/>
    <col min="8685" max="8685" width="10.44140625" style="3" bestFit="1" customWidth="1"/>
    <col min="8686" max="8686" width="10.33203125" style="3" bestFit="1" customWidth="1"/>
    <col min="8687" max="8687" width="10.44140625" style="3" bestFit="1" customWidth="1"/>
    <col min="8688" max="8689" width="10.5546875" style="3" bestFit="1" customWidth="1"/>
    <col min="8690" max="8690" width="10.44140625" style="3" bestFit="1" customWidth="1"/>
    <col min="8691" max="8691" width="10.33203125" style="3" bestFit="1" customWidth="1"/>
    <col min="8692" max="8692" width="11" style="3" bestFit="1" customWidth="1"/>
    <col min="8693" max="8924" width="6.88671875" style="3"/>
    <col min="8925" max="8925" width="24.109375" style="3" customWidth="1"/>
    <col min="8926" max="8927" width="12.6640625" style="3" customWidth="1"/>
    <col min="8928" max="8928" width="2" style="3" customWidth="1"/>
    <col min="8929" max="8929" width="12.6640625" style="3" customWidth="1"/>
    <col min="8930" max="8930" width="14.44140625" style="3" customWidth="1"/>
    <col min="8931" max="8931" width="2" style="3" customWidth="1"/>
    <col min="8932" max="8932" width="16.6640625" style="3" customWidth="1"/>
    <col min="8933" max="8933" width="14.88671875" style="3" bestFit="1" customWidth="1"/>
    <col min="8934" max="8934" width="2" style="3" customWidth="1"/>
    <col min="8935" max="8936" width="14.5546875" style="3" bestFit="1" customWidth="1"/>
    <col min="8937" max="8937" width="10.44140625" style="3" bestFit="1" customWidth="1"/>
    <col min="8938" max="8938" width="10.33203125" style="3" bestFit="1" customWidth="1"/>
    <col min="8939" max="8939" width="11" style="3" bestFit="1" customWidth="1"/>
    <col min="8940" max="8940" width="6.44140625" style="3" bestFit="1" customWidth="1"/>
    <col min="8941" max="8941" width="10.44140625" style="3" bestFit="1" customWidth="1"/>
    <col min="8942" max="8942" width="10.33203125" style="3" bestFit="1" customWidth="1"/>
    <col min="8943" max="8943" width="10.44140625" style="3" bestFit="1" customWidth="1"/>
    <col min="8944" max="8945" width="10.5546875" style="3" bestFit="1" customWidth="1"/>
    <col min="8946" max="8946" width="10.44140625" style="3" bestFit="1" customWidth="1"/>
    <col min="8947" max="8947" width="10.33203125" style="3" bestFit="1" customWidth="1"/>
    <col min="8948" max="8948" width="11" style="3" bestFit="1" customWidth="1"/>
    <col min="8949" max="9180" width="6.88671875" style="3"/>
    <col min="9181" max="9181" width="24.109375" style="3" customWidth="1"/>
    <col min="9182" max="9183" width="12.6640625" style="3" customWidth="1"/>
    <col min="9184" max="9184" width="2" style="3" customWidth="1"/>
    <col min="9185" max="9185" width="12.6640625" style="3" customWidth="1"/>
    <col min="9186" max="9186" width="14.44140625" style="3" customWidth="1"/>
    <col min="9187" max="9187" width="2" style="3" customWidth="1"/>
    <col min="9188" max="9188" width="16.6640625" style="3" customWidth="1"/>
    <col min="9189" max="9189" width="14.88671875" style="3" bestFit="1" customWidth="1"/>
    <col min="9190" max="9190" width="2" style="3" customWidth="1"/>
    <col min="9191" max="9192" width="14.5546875" style="3" bestFit="1" customWidth="1"/>
    <col min="9193" max="9193" width="10.44140625" style="3" bestFit="1" customWidth="1"/>
    <col min="9194" max="9194" width="10.33203125" style="3" bestFit="1" customWidth="1"/>
    <col min="9195" max="9195" width="11" style="3" bestFit="1" customWidth="1"/>
    <col min="9196" max="9196" width="6.44140625" style="3" bestFit="1" customWidth="1"/>
    <col min="9197" max="9197" width="10.44140625" style="3" bestFit="1" customWidth="1"/>
    <col min="9198" max="9198" width="10.33203125" style="3" bestFit="1" customWidth="1"/>
    <col min="9199" max="9199" width="10.44140625" style="3" bestFit="1" customWidth="1"/>
    <col min="9200" max="9201" width="10.5546875" style="3" bestFit="1" customWidth="1"/>
    <col min="9202" max="9202" width="10.44140625" style="3" bestFit="1" customWidth="1"/>
    <col min="9203" max="9203" width="10.33203125" style="3" bestFit="1" customWidth="1"/>
    <col min="9204" max="9204" width="11" style="3" bestFit="1" customWidth="1"/>
    <col min="9205" max="9436" width="6.88671875" style="3"/>
    <col min="9437" max="9437" width="24.109375" style="3" customWidth="1"/>
    <col min="9438" max="9439" width="12.6640625" style="3" customWidth="1"/>
    <col min="9440" max="9440" width="2" style="3" customWidth="1"/>
    <col min="9441" max="9441" width="12.6640625" style="3" customWidth="1"/>
    <col min="9442" max="9442" width="14.44140625" style="3" customWidth="1"/>
    <col min="9443" max="9443" width="2" style="3" customWidth="1"/>
    <col min="9444" max="9444" width="16.6640625" style="3" customWidth="1"/>
    <col min="9445" max="9445" width="14.88671875" style="3" bestFit="1" customWidth="1"/>
    <col min="9446" max="9446" width="2" style="3" customWidth="1"/>
    <col min="9447" max="9448" width="14.5546875" style="3" bestFit="1" customWidth="1"/>
    <col min="9449" max="9449" width="10.44140625" style="3" bestFit="1" customWidth="1"/>
    <col min="9450" max="9450" width="10.33203125" style="3" bestFit="1" customWidth="1"/>
    <col min="9451" max="9451" width="11" style="3" bestFit="1" customWidth="1"/>
    <col min="9452" max="9452" width="6.44140625" style="3" bestFit="1" customWidth="1"/>
    <col min="9453" max="9453" width="10.44140625" style="3" bestFit="1" customWidth="1"/>
    <col min="9454" max="9454" width="10.33203125" style="3" bestFit="1" customWidth="1"/>
    <col min="9455" max="9455" width="10.44140625" style="3" bestFit="1" customWidth="1"/>
    <col min="9456" max="9457" width="10.5546875" style="3" bestFit="1" customWidth="1"/>
    <col min="9458" max="9458" width="10.44140625" style="3" bestFit="1" customWidth="1"/>
    <col min="9459" max="9459" width="10.33203125" style="3" bestFit="1" customWidth="1"/>
    <col min="9460" max="9460" width="11" style="3" bestFit="1" customWidth="1"/>
    <col min="9461" max="9692" width="6.88671875" style="3"/>
    <col min="9693" max="9693" width="24.109375" style="3" customWidth="1"/>
    <col min="9694" max="9695" width="12.6640625" style="3" customWidth="1"/>
    <col min="9696" max="9696" width="2" style="3" customWidth="1"/>
    <col min="9697" max="9697" width="12.6640625" style="3" customWidth="1"/>
    <col min="9698" max="9698" width="14.44140625" style="3" customWidth="1"/>
    <col min="9699" max="9699" width="2" style="3" customWidth="1"/>
    <col min="9700" max="9700" width="16.6640625" style="3" customWidth="1"/>
    <col min="9701" max="9701" width="14.88671875" style="3" bestFit="1" customWidth="1"/>
    <col min="9702" max="9702" width="2" style="3" customWidth="1"/>
    <col min="9703" max="9704" width="14.5546875" style="3" bestFit="1" customWidth="1"/>
    <col min="9705" max="9705" width="10.44140625" style="3" bestFit="1" customWidth="1"/>
    <col min="9706" max="9706" width="10.33203125" style="3" bestFit="1" customWidth="1"/>
    <col min="9707" max="9707" width="11" style="3" bestFit="1" customWidth="1"/>
    <col min="9708" max="9708" width="6.44140625" style="3" bestFit="1" customWidth="1"/>
    <col min="9709" max="9709" width="10.44140625" style="3" bestFit="1" customWidth="1"/>
    <col min="9710" max="9710" width="10.33203125" style="3" bestFit="1" customWidth="1"/>
    <col min="9711" max="9711" width="10.44140625" style="3" bestFit="1" customWidth="1"/>
    <col min="9712" max="9713" width="10.5546875" style="3" bestFit="1" customWidth="1"/>
    <col min="9714" max="9714" width="10.44140625" style="3" bestFit="1" customWidth="1"/>
    <col min="9715" max="9715" width="10.33203125" style="3" bestFit="1" customWidth="1"/>
    <col min="9716" max="9716" width="11" style="3" bestFit="1" customWidth="1"/>
    <col min="9717" max="9948" width="6.88671875" style="3"/>
    <col min="9949" max="9949" width="24.109375" style="3" customWidth="1"/>
    <col min="9950" max="9951" width="12.6640625" style="3" customWidth="1"/>
    <col min="9952" max="9952" width="2" style="3" customWidth="1"/>
    <col min="9953" max="9953" width="12.6640625" style="3" customWidth="1"/>
    <col min="9954" max="9954" width="14.44140625" style="3" customWidth="1"/>
    <col min="9955" max="9955" width="2" style="3" customWidth="1"/>
    <col min="9956" max="9956" width="16.6640625" style="3" customWidth="1"/>
    <col min="9957" max="9957" width="14.88671875" style="3" bestFit="1" customWidth="1"/>
    <col min="9958" max="9958" width="2" style="3" customWidth="1"/>
    <col min="9959" max="9960" width="14.5546875" style="3" bestFit="1" customWidth="1"/>
    <col min="9961" max="9961" width="10.44140625" style="3" bestFit="1" customWidth="1"/>
    <col min="9962" max="9962" width="10.33203125" style="3" bestFit="1" customWidth="1"/>
    <col min="9963" max="9963" width="11" style="3" bestFit="1" customWidth="1"/>
    <col min="9964" max="9964" width="6.44140625" style="3" bestFit="1" customWidth="1"/>
    <col min="9965" max="9965" width="10.44140625" style="3" bestFit="1" customWidth="1"/>
    <col min="9966" max="9966" width="10.33203125" style="3" bestFit="1" customWidth="1"/>
    <col min="9967" max="9967" width="10.44140625" style="3" bestFit="1" customWidth="1"/>
    <col min="9968" max="9969" width="10.5546875" style="3" bestFit="1" customWidth="1"/>
    <col min="9970" max="9970" width="10.44140625" style="3" bestFit="1" customWidth="1"/>
    <col min="9971" max="9971" width="10.33203125" style="3" bestFit="1" customWidth="1"/>
    <col min="9972" max="9972" width="11" style="3" bestFit="1" customWidth="1"/>
    <col min="9973" max="10204" width="6.88671875" style="3"/>
    <col min="10205" max="10205" width="24.109375" style="3" customWidth="1"/>
    <col min="10206" max="10207" width="12.6640625" style="3" customWidth="1"/>
    <col min="10208" max="10208" width="2" style="3" customWidth="1"/>
    <col min="10209" max="10209" width="12.6640625" style="3" customWidth="1"/>
    <col min="10210" max="10210" width="14.44140625" style="3" customWidth="1"/>
    <col min="10211" max="10211" width="2" style="3" customWidth="1"/>
    <col min="10212" max="10212" width="16.6640625" style="3" customWidth="1"/>
    <col min="10213" max="10213" width="14.88671875" style="3" bestFit="1" customWidth="1"/>
    <col min="10214" max="10214" width="2" style="3" customWidth="1"/>
    <col min="10215" max="10216" width="14.5546875" style="3" bestFit="1" customWidth="1"/>
    <col min="10217" max="10217" width="10.44140625" style="3" bestFit="1" customWidth="1"/>
    <col min="10218" max="10218" width="10.33203125" style="3" bestFit="1" customWidth="1"/>
    <col min="10219" max="10219" width="11" style="3" bestFit="1" customWidth="1"/>
    <col min="10220" max="10220" width="6.44140625" style="3" bestFit="1" customWidth="1"/>
    <col min="10221" max="10221" width="10.44140625" style="3" bestFit="1" customWidth="1"/>
    <col min="10222" max="10222" width="10.33203125" style="3" bestFit="1" customWidth="1"/>
    <col min="10223" max="10223" width="10.44140625" style="3" bestFit="1" customWidth="1"/>
    <col min="10224" max="10225" width="10.5546875" style="3" bestFit="1" customWidth="1"/>
    <col min="10226" max="10226" width="10.44140625" style="3" bestFit="1" customWidth="1"/>
    <col min="10227" max="10227" width="10.33203125" style="3" bestFit="1" customWidth="1"/>
    <col min="10228" max="10228" width="11" style="3" bestFit="1" customWidth="1"/>
    <col min="10229" max="10460" width="6.88671875" style="3"/>
    <col min="10461" max="10461" width="24.109375" style="3" customWidth="1"/>
    <col min="10462" max="10463" width="12.6640625" style="3" customWidth="1"/>
    <col min="10464" max="10464" width="2" style="3" customWidth="1"/>
    <col min="10465" max="10465" width="12.6640625" style="3" customWidth="1"/>
    <col min="10466" max="10466" width="14.44140625" style="3" customWidth="1"/>
    <col min="10467" max="10467" width="2" style="3" customWidth="1"/>
    <col min="10468" max="10468" width="16.6640625" style="3" customWidth="1"/>
    <col min="10469" max="10469" width="14.88671875" style="3" bestFit="1" customWidth="1"/>
    <col min="10470" max="10470" width="2" style="3" customWidth="1"/>
    <col min="10471" max="10472" width="14.5546875" style="3" bestFit="1" customWidth="1"/>
    <col min="10473" max="10473" width="10.44140625" style="3" bestFit="1" customWidth="1"/>
    <col min="10474" max="10474" width="10.33203125" style="3" bestFit="1" customWidth="1"/>
    <col min="10475" max="10475" width="11" style="3" bestFit="1" customWidth="1"/>
    <col min="10476" max="10476" width="6.44140625" style="3" bestFit="1" customWidth="1"/>
    <col min="10477" max="10477" width="10.44140625" style="3" bestFit="1" customWidth="1"/>
    <col min="10478" max="10478" width="10.33203125" style="3" bestFit="1" customWidth="1"/>
    <col min="10479" max="10479" width="10.44140625" style="3" bestFit="1" customWidth="1"/>
    <col min="10480" max="10481" width="10.5546875" style="3" bestFit="1" customWidth="1"/>
    <col min="10482" max="10482" width="10.44140625" style="3" bestFit="1" customWidth="1"/>
    <col min="10483" max="10483" width="10.33203125" style="3" bestFit="1" customWidth="1"/>
    <col min="10484" max="10484" width="11" style="3" bestFit="1" customWidth="1"/>
    <col min="10485" max="10716" width="6.88671875" style="3"/>
    <col min="10717" max="10717" width="24.109375" style="3" customWidth="1"/>
    <col min="10718" max="10719" width="12.6640625" style="3" customWidth="1"/>
    <col min="10720" max="10720" width="2" style="3" customWidth="1"/>
    <col min="10721" max="10721" width="12.6640625" style="3" customWidth="1"/>
    <col min="10722" max="10722" width="14.44140625" style="3" customWidth="1"/>
    <col min="10723" max="10723" width="2" style="3" customWidth="1"/>
    <col min="10724" max="10724" width="16.6640625" style="3" customWidth="1"/>
    <col min="10725" max="10725" width="14.88671875" style="3" bestFit="1" customWidth="1"/>
    <col min="10726" max="10726" width="2" style="3" customWidth="1"/>
    <col min="10727" max="10728" width="14.5546875" style="3" bestFit="1" customWidth="1"/>
    <col min="10729" max="10729" width="10.44140625" style="3" bestFit="1" customWidth="1"/>
    <col min="10730" max="10730" width="10.33203125" style="3" bestFit="1" customWidth="1"/>
    <col min="10731" max="10731" width="11" style="3" bestFit="1" customWidth="1"/>
    <col min="10732" max="10732" width="6.44140625" style="3" bestFit="1" customWidth="1"/>
    <col min="10733" max="10733" width="10.44140625" style="3" bestFit="1" customWidth="1"/>
    <col min="10734" max="10734" width="10.33203125" style="3" bestFit="1" customWidth="1"/>
    <col min="10735" max="10735" width="10.44140625" style="3" bestFit="1" customWidth="1"/>
    <col min="10736" max="10737" width="10.5546875" style="3" bestFit="1" customWidth="1"/>
    <col min="10738" max="10738" width="10.44140625" style="3" bestFit="1" customWidth="1"/>
    <col min="10739" max="10739" width="10.33203125" style="3" bestFit="1" customWidth="1"/>
    <col min="10740" max="10740" width="11" style="3" bestFit="1" customWidth="1"/>
    <col min="10741" max="10972" width="6.88671875" style="3"/>
    <col min="10973" max="10973" width="24.109375" style="3" customWidth="1"/>
    <col min="10974" max="10975" width="12.6640625" style="3" customWidth="1"/>
    <col min="10976" max="10976" width="2" style="3" customWidth="1"/>
    <col min="10977" max="10977" width="12.6640625" style="3" customWidth="1"/>
    <col min="10978" max="10978" width="14.44140625" style="3" customWidth="1"/>
    <col min="10979" max="10979" width="2" style="3" customWidth="1"/>
    <col min="10980" max="10980" width="16.6640625" style="3" customWidth="1"/>
    <col min="10981" max="10981" width="14.88671875" style="3" bestFit="1" customWidth="1"/>
    <col min="10982" max="10982" width="2" style="3" customWidth="1"/>
    <col min="10983" max="10984" width="14.5546875" style="3" bestFit="1" customWidth="1"/>
    <col min="10985" max="10985" width="10.44140625" style="3" bestFit="1" customWidth="1"/>
    <col min="10986" max="10986" width="10.33203125" style="3" bestFit="1" customWidth="1"/>
    <col min="10987" max="10987" width="11" style="3" bestFit="1" customWidth="1"/>
    <col min="10988" max="10988" width="6.44140625" style="3" bestFit="1" customWidth="1"/>
    <col min="10989" max="10989" width="10.44140625" style="3" bestFit="1" customWidth="1"/>
    <col min="10990" max="10990" width="10.33203125" style="3" bestFit="1" customWidth="1"/>
    <col min="10991" max="10991" width="10.44140625" style="3" bestFit="1" customWidth="1"/>
    <col min="10992" max="10993" width="10.5546875" style="3" bestFit="1" customWidth="1"/>
    <col min="10994" max="10994" width="10.44140625" style="3" bestFit="1" customWidth="1"/>
    <col min="10995" max="10995" width="10.33203125" style="3" bestFit="1" customWidth="1"/>
    <col min="10996" max="10996" width="11" style="3" bestFit="1" customWidth="1"/>
    <col min="10997" max="11228" width="6.88671875" style="3"/>
    <col min="11229" max="11229" width="24.109375" style="3" customWidth="1"/>
    <col min="11230" max="11231" width="12.6640625" style="3" customWidth="1"/>
    <col min="11232" max="11232" width="2" style="3" customWidth="1"/>
    <col min="11233" max="11233" width="12.6640625" style="3" customWidth="1"/>
    <col min="11234" max="11234" width="14.44140625" style="3" customWidth="1"/>
    <col min="11235" max="11235" width="2" style="3" customWidth="1"/>
    <col min="11236" max="11236" width="16.6640625" style="3" customWidth="1"/>
    <col min="11237" max="11237" width="14.88671875" style="3" bestFit="1" customWidth="1"/>
    <col min="11238" max="11238" width="2" style="3" customWidth="1"/>
    <col min="11239" max="11240" width="14.5546875" style="3" bestFit="1" customWidth="1"/>
    <col min="11241" max="11241" width="10.44140625" style="3" bestFit="1" customWidth="1"/>
    <col min="11242" max="11242" width="10.33203125" style="3" bestFit="1" customWidth="1"/>
    <col min="11243" max="11243" width="11" style="3" bestFit="1" customWidth="1"/>
    <col min="11244" max="11244" width="6.44140625" style="3" bestFit="1" customWidth="1"/>
    <col min="11245" max="11245" width="10.44140625" style="3" bestFit="1" customWidth="1"/>
    <col min="11246" max="11246" width="10.33203125" style="3" bestFit="1" customWidth="1"/>
    <col min="11247" max="11247" width="10.44140625" style="3" bestFit="1" customWidth="1"/>
    <col min="11248" max="11249" width="10.5546875" style="3" bestFit="1" customWidth="1"/>
    <col min="11250" max="11250" width="10.44140625" style="3" bestFit="1" customWidth="1"/>
    <col min="11251" max="11251" width="10.33203125" style="3" bestFit="1" customWidth="1"/>
    <col min="11252" max="11252" width="11" style="3" bestFit="1" customWidth="1"/>
    <col min="11253" max="11484" width="6.88671875" style="3"/>
    <col min="11485" max="11485" width="24.109375" style="3" customWidth="1"/>
    <col min="11486" max="11487" width="12.6640625" style="3" customWidth="1"/>
    <col min="11488" max="11488" width="2" style="3" customWidth="1"/>
    <col min="11489" max="11489" width="12.6640625" style="3" customWidth="1"/>
    <col min="11490" max="11490" width="14.44140625" style="3" customWidth="1"/>
    <col min="11491" max="11491" width="2" style="3" customWidth="1"/>
    <col min="11492" max="11492" width="16.6640625" style="3" customWidth="1"/>
    <col min="11493" max="11493" width="14.88671875" style="3" bestFit="1" customWidth="1"/>
    <col min="11494" max="11494" width="2" style="3" customWidth="1"/>
    <col min="11495" max="11496" width="14.5546875" style="3" bestFit="1" customWidth="1"/>
    <col min="11497" max="11497" width="10.44140625" style="3" bestFit="1" customWidth="1"/>
    <col min="11498" max="11498" width="10.33203125" style="3" bestFit="1" customWidth="1"/>
    <col min="11499" max="11499" width="11" style="3" bestFit="1" customWidth="1"/>
    <col min="11500" max="11500" width="6.44140625" style="3" bestFit="1" customWidth="1"/>
    <col min="11501" max="11501" width="10.44140625" style="3" bestFit="1" customWidth="1"/>
    <col min="11502" max="11502" width="10.33203125" style="3" bestFit="1" customWidth="1"/>
    <col min="11503" max="11503" width="10.44140625" style="3" bestFit="1" customWidth="1"/>
    <col min="11504" max="11505" width="10.5546875" style="3" bestFit="1" customWidth="1"/>
    <col min="11506" max="11506" width="10.44140625" style="3" bestFit="1" customWidth="1"/>
    <col min="11507" max="11507" width="10.33203125" style="3" bestFit="1" customWidth="1"/>
    <col min="11508" max="11508" width="11" style="3" bestFit="1" customWidth="1"/>
    <col min="11509" max="11740" width="6.88671875" style="3"/>
    <col min="11741" max="11741" width="24.109375" style="3" customWidth="1"/>
    <col min="11742" max="11743" width="12.6640625" style="3" customWidth="1"/>
    <col min="11744" max="11744" width="2" style="3" customWidth="1"/>
    <col min="11745" max="11745" width="12.6640625" style="3" customWidth="1"/>
    <col min="11746" max="11746" width="14.44140625" style="3" customWidth="1"/>
    <col min="11747" max="11747" width="2" style="3" customWidth="1"/>
    <col min="11748" max="11748" width="16.6640625" style="3" customWidth="1"/>
    <col min="11749" max="11749" width="14.88671875" style="3" bestFit="1" customWidth="1"/>
    <col min="11750" max="11750" width="2" style="3" customWidth="1"/>
    <col min="11751" max="11752" width="14.5546875" style="3" bestFit="1" customWidth="1"/>
    <col min="11753" max="11753" width="10.44140625" style="3" bestFit="1" customWidth="1"/>
    <col min="11754" max="11754" width="10.33203125" style="3" bestFit="1" customWidth="1"/>
    <col min="11755" max="11755" width="11" style="3" bestFit="1" customWidth="1"/>
    <col min="11756" max="11756" width="6.44140625" style="3" bestFit="1" customWidth="1"/>
    <col min="11757" max="11757" width="10.44140625" style="3" bestFit="1" customWidth="1"/>
    <col min="11758" max="11758" width="10.33203125" style="3" bestFit="1" customWidth="1"/>
    <col min="11759" max="11759" width="10.44140625" style="3" bestFit="1" customWidth="1"/>
    <col min="11760" max="11761" width="10.5546875" style="3" bestFit="1" customWidth="1"/>
    <col min="11762" max="11762" width="10.44140625" style="3" bestFit="1" customWidth="1"/>
    <col min="11763" max="11763" width="10.33203125" style="3" bestFit="1" customWidth="1"/>
    <col min="11764" max="11764" width="11" style="3" bestFit="1" customWidth="1"/>
    <col min="11765" max="11996" width="6.88671875" style="3"/>
    <col min="11997" max="11997" width="24.109375" style="3" customWidth="1"/>
    <col min="11998" max="11999" width="12.6640625" style="3" customWidth="1"/>
    <col min="12000" max="12000" width="2" style="3" customWidth="1"/>
    <col min="12001" max="12001" width="12.6640625" style="3" customWidth="1"/>
    <col min="12002" max="12002" width="14.44140625" style="3" customWidth="1"/>
    <col min="12003" max="12003" width="2" style="3" customWidth="1"/>
    <col min="12004" max="12004" width="16.6640625" style="3" customWidth="1"/>
    <col min="12005" max="12005" width="14.88671875" style="3" bestFit="1" customWidth="1"/>
    <col min="12006" max="12006" width="2" style="3" customWidth="1"/>
    <col min="12007" max="12008" width="14.5546875" style="3" bestFit="1" customWidth="1"/>
    <col min="12009" max="12009" width="10.44140625" style="3" bestFit="1" customWidth="1"/>
    <col min="12010" max="12010" width="10.33203125" style="3" bestFit="1" customWidth="1"/>
    <col min="12011" max="12011" width="11" style="3" bestFit="1" customWidth="1"/>
    <col min="12012" max="12012" width="6.44140625" style="3" bestFit="1" customWidth="1"/>
    <col min="12013" max="12013" width="10.44140625" style="3" bestFit="1" customWidth="1"/>
    <col min="12014" max="12014" width="10.33203125" style="3" bestFit="1" customWidth="1"/>
    <col min="12015" max="12015" width="10.44140625" style="3" bestFit="1" customWidth="1"/>
    <col min="12016" max="12017" width="10.5546875" style="3" bestFit="1" customWidth="1"/>
    <col min="12018" max="12018" width="10.44140625" style="3" bestFit="1" customWidth="1"/>
    <col min="12019" max="12019" width="10.33203125" style="3" bestFit="1" customWidth="1"/>
    <col min="12020" max="12020" width="11" style="3" bestFit="1" customWidth="1"/>
    <col min="12021" max="12252" width="6.88671875" style="3"/>
    <col min="12253" max="12253" width="24.109375" style="3" customWidth="1"/>
    <col min="12254" max="12255" width="12.6640625" style="3" customWidth="1"/>
    <col min="12256" max="12256" width="2" style="3" customWidth="1"/>
    <col min="12257" max="12257" width="12.6640625" style="3" customWidth="1"/>
    <col min="12258" max="12258" width="14.44140625" style="3" customWidth="1"/>
    <col min="12259" max="12259" width="2" style="3" customWidth="1"/>
    <col min="12260" max="12260" width="16.6640625" style="3" customWidth="1"/>
    <col min="12261" max="12261" width="14.88671875" style="3" bestFit="1" customWidth="1"/>
    <col min="12262" max="12262" width="2" style="3" customWidth="1"/>
    <col min="12263" max="12264" width="14.5546875" style="3" bestFit="1" customWidth="1"/>
    <col min="12265" max="12265" width="10.44140625" style="3" bestFit="1" customWidth="1"/>
    <col min="12266" max="12266" width="10.33203125" style="3" bestFit="1" customWidth="1"/>
    <col min="12267" max="12267" width="11" style="3" bestFit="1" customWidth="1"/>
    <col min="12268" max="12268" width="6.44140625" style="3" bestFit="1" customWidth="1"/>
    <col min="12269" max="12269" width="10.44140625" style="3" bestFit="1" customWidth="1"/>
    <col min="12270" max="12270" width="10.33203125" style="3" bestFit="1" customWidth="1"/>
    <col min="12271" max="12271" width="10.44140625" style="3" bestFit="1" customWidth="1"/>
    <col min="12272" max="12273" width="10.5546875" style="3" bestFit="1" customWidth="1"/>
    <col min="12274" max="12274" width="10.44140625" style="3" bestFit="1" customWidth="1"/>
    <col min="12275" max="12275" width="10.33203125" style="3" bestFit="1" customWidth="1"/>
    <col min="12276" max="12276" width="11" style="3" bestFit="1" customWidth="1"/>
    <col min="12277" max="12508" width="6.88671875" style="3"/>
    <col min="12509" max="12509" width="24.109375" style="3" customWidth="1"/>
    <col min="12510" max="12511" width="12.6640625" style="3" customWidth="1"/>
    <col min="12512" max="12512" width="2" style="3" customWidth="1"/>
    <col min="12513" max="12513" width="12.6640625" style="3" customWidth="1"/>
    <col min="12514" max="12514" width="14.44140625" style="3" customWidth="1"/>
    <col min="12515" max="12515" width="2" style="3" customWidth="1"/>
    <col min="12516" max="12516" width="16.6640625" style="3" customWidth="1"/>
    <col min="12517" max="12517" width="14.88671875" style="3" bestFit="1" customWidth="1"/>
    <col min="12518" max="12518" width="2" style="3" customWidth="1"/>
    <col min="12519" max="12520" width="14.5546875" style="3" bestFit="1" customWidth="1"/>
    <col min="12521" max="12521" width="10.44140625" style="3" bestFit="1" customWidth="1"/>
    <col min="12522" max="12522" width="10.33203125" style="3" bestFit="1" customWidth="1"/>
    <col min="12523" max="12523" width="11" style="3" bestFit="1" customWidth="1"/>
    <col min="12524" max="12524" width="6.44140625" style="3" bestFit="1" customWidth="1"/>
    <col min="12525" max="12525" width="10.44140625" style="3" bestFit="1" customWidth="1"/>
    <col min="12526" max="12526" width="10.33203125" style="3" bestFit="1" customWidth="1"/>
    <col min="12527" max="12527" width="10.44140625" style="3" bestFit="1" customWidth="1"/>
    <col min="12528" max="12529" width="10.5546875" style="3" bestFit="1" customWidth="1"/>
    <col min="12530" max="12530" width="10.44140625" style="3" bestFit="1" customWidth="1"/>
    <col min="12531" max="12531" width="10.33203125" style="3" bestFit="1" customWidth="1"/>
    <col min="12532" max="12532" width="11" style="3" bestFit="1" customWidth="1"/>
    <col min="12533" max="12764" width="6.88671875" style="3"/>
    <col min="12765" max="12765" width="24.109375" style="3" customWidth="1"/>
    <col min="12766" max="12767" width="12.6640625" style="3" customWidth="1"/>
    <col min="12768" max="12768" width="2" style="3" customWidth="1"/>
    <col min="12769" max="12769" width="12.6640625" style="3" customWidth="1"/>
    <col min="12770" max="12770" width="14.44140625" style="3" customWidth="1"/>
    <col min="12771" max="12771" width="2" style="3" customWidth="1"/>
    <col min="12772" max="12772" width="16.6640625" style="3" customWidth="1"/>
    <col min="12773" max="12773" width="14.88671875" style="3" bestFit="1" customWidth="1"/>
    <col min="12774" max="12774" width="2" style="3" customWidth="1"/>
    <col min="12775" max="12776" width="14.5546875" style="3" bestFit="1" customWidth="1"/>
    <col min="12777" max="12777" width="10.44140625" style="3" bestFit="1" customWidth="1"/>
    <col min="12778" max="12778" width="10.33203125" style="3" bestFit="1" customWidth="1"/>
    <col min="12779" max="12779" width="11" style="3" bestFit="1" customWidth="1"/>
    <col min="12780" max="12780" width="6.44140625" style="3" bestFit="1" customWidth="1"/>
    <col min="12781" max="12781" width="10.44140625" style="3" bestFit="1" customWidth="1"/>
    <col min="12782" max="12782" width="10.33203125" style="3" bestFit="1" customWidth="1"/>
    <col min="12783" max="12783" width="10.44140625" style="3" bestFit="1" customWidth="1"/>
    <col min="12784" max="12785" width="10.5546875" style="3" bestFit="1" customWidth="1"/>
    <col min="12786" max="12786" width="10.44140625" style="3" bestFit="1" customWidth="1"/>
    <col min="12787" max="12787" width="10.33203125" style="3" bestFit="1" customWidth="1"/>
    <col min="12788" max="12788" width="11" style="3" bestFit="1" customWidth="1"/>
    <col min="12789" max="13020" width="6.88671875" style="3"/>
    <col min="13021" max="13021" width="24.109375" style="3" customWidth="1"/>
    <col min="13022" max="13023" width="12.6640625" style="3" customWidth="1"/>
    <col min="13024" max="13024" width="2" style="3" customWidth="1"/>
    <col min="13025" max="13025" width="12.6640625" style="3" customWidth="1"/>
    <col min="13026" max="13026" width="14.44140625" style="3" customWidth="1"/>
    <col min="13027" max="13027" width="2" style="3" customWidth="1"/>
    <col min="13028" max="13028" width="16.6640625" style="3" customWidth="1"/>
    <col min="13029" max="13029" width="14.88671875" style="3" bestFit="1" customWidth="1"/>
    <col min="13030" max="13030" width="2" style="3" customWidth="1"/>
    <col min="13031" max="13032" width="14.5546875" style="3" bestFit="1" customWidth="1"/>
    <col min="13033" max="13033" width="10.44140625" style="3" bestFit="1" customWidth="1"/>
    <col min="13034" max="13034" width="10.33203125" style="3" bestFit="1" customWidth="1"/>
    <col min="13035" max="13035" width="11" style="3" bestFit="1" customWidth="1"/>
    <col min="13036" max="13036" width="6.44140625" style="3" bestFit="1" customWidth="1"/>
    <col min="13037" max="13037" width="10.44140625" style="3" bestFit="1" customWidth="1"/>
    <col min="13038" max="13038" width="10.33203125" style="3" bestFit="1" customWidth="1"/>
    <col min="13039" max="13039" width="10.44140625" style="3" bestFit="1" customWidth="1"/>
    <col min="13040" max="13041" width="10.5546875" style="3" bestFit="1" customWidth="1"/>
    <col min="13042" max="13042" width="10.44140625" style="3" bestFit="1" customWidth="1"/>
    <col min="13043" max="13043" width="10.33203125" style="3" bestFit="1" customWidth="1"/>
    <col min="13044" max="13044" width="11" style="3" bestFit="1" customWidth="1"/>
    <col min="13045" max="13276" width="6.88671875" style="3"/>
    <col min="13277" max="13277" width="24.109375" style="3" customWidth="1"/>
    <col min="13278" max="13279" width="12.6640625" style="3" customWidth="1"/>
    <col min="13280" max="13280" width="2" style="3" customWidth="1"/>
    <col min="13281" max="13281" width="12.6640625" style="3" customWidth="1"/>
    <col min="13282" max="13282" width="14.44140625" style="3" customWidth="1"/>
    <col min="13283" max="13283" width="2" style="3" customWidth="1"/>
    <col min="13284" max="13284" width="16.6640625" style="3" customWidth="1"/>
    <col min="13285" max="13285" width="14.88671875" style="3" bestFit="1" customWidth="1"/>
    <col min="13286" max="13286" width="2" style="3" customWidth="1"/>
    <col min="13287" max="13288" width="14.5546875" style="3" bestFit="1" customWidth="1"/>
    <col min="13289" max="13289" width="10.44140625" style="3" bestFit="1" customWidth="1"/>
    <col min="13290" max="13290" width="10.33203125" style="3" bestFit="1" customWidth="1"/>
    <col min="13291" max="13291" width="11" style="3" bestFit="1" customWidth="1"/>
    <col min="13292" max="13292" width="6.44140625" style="3" bestFit="1" customWidth="1"/>
    <col min="13293" max="13293" width="10.44140625" style="3" bestFit="1" customWidth="1"/>
    <col min="13294" max="13294" width="10.33203125" style="3" bestFit="1" customWidth="1"/>
    <col min="13295" max="13295" width="10.44140625" style="3" bestFit="1" customWidth="1"/>
    <col min="13296" max="13297" width="10.5546875" style="3" bestFit="1" customWidth="1"/>
    <col min="13298" max="13298" width="10.44140625" style="3" bestFit="1" customWidth="1"/>
    <col min="13299" max="13299" width="10.33203125" style="3" bestFit="1" customWidth="1"/>
    <col min="13300" max="13300" width="11" style="3" bestFit="1" customWidth="1"/>
    <col min="13301" max="13532" width="6.88671875" style="3"/>
    <col min="13533" max="13533" width="24.109375" style="3" customWidth="1"/>
    <col min="13534" max="13535" width="12.6640625" style="3" customWidth="1"/>
    <col min="13536" max="13536" width="2" style="3" customWidth="1"/>
    <col min="13537" max="13537" width="12.6640625" style="3" customWidth="1"/>
    <col min="13538" max="13538" width="14.44140625" style="3" customWidth="1"/>
    <col min="13539" max="13539" width="2" style="3" customWidth="1"/>
    <col min="13540" max="13540" width="16.6640625" style="3" customWidth="1"/>
    <col min="13541" max="13541" width="14.88671875" style="3" bestFit="1" customWidth="1"/>
    <col min="13542" max="13542" width="2" style="3" customWidth="1"/>
    <col min="13543" max="13544" width="14.5546875" style="3" bestFit="1" customWidth="1"/>
    <col min="13545" max="13545" width="10.44140625" style="3" bestFit="1" customWidth="1"/>
    <col min="13546" max="13546" width="10.33203125" style="3" bestFit="1" customWidth="1"/>
    <col min="13547" max="13547" width="11" style="3" bestFit="1" customWidth="1"/>
    <col min="13548" max="13548" width="6.44140625" style="3" bestFit="1" customWidth="1"/>
    <col min="13549" max="13549" width="10.44140625" style="3" bestFit="1" customWidth="1"/>
    <col min="13550" max="13550" width="10.33203125" style="3" bestFit="1" customWidth="1"/>
    <col min="13551" max="13551" width="10.44140625" style="3" bestFit="1" customWidth="1"/>
    <col min="13552" max="13553" width="10.5546875" style="3" bestFit="1" customWidth="1"/>
    <col min="13554" max="13554" width="10.44140625" style="3" bestFit="1" customWidth="1"/>
    <col min="13555" max="13555" width="10.33203125" style="3" bestFit="1" customWidth="1"/>
    <col min="13556" max="13556" width="11" style="3" bestFit="1" customWidth="1"/>
    <col min="13557" max="13788" width="6.88671875" style="3"/>
    <col min="13789" max="13789" width="24.109375" style="3" customWidth="1"/>
    <col min="13790" max="13791" width="12.6640625" style="3" customWidth="1"/>
    <col min="13792" max="13792" width="2" style="3" customWidth="1"/>
    <col min="13793" max="13793" width="12.6640625" style="3" customWidth="1"/>
    <col min="13794" max="13794" width="14.44140625" style="3" customWidth="1"/>
    <col min="13795" max="13795" width="2" style="3" customWidth="1"/>
    <col min="13796" max="13796" width="16.6640625" style="3" customWidth="1"/>
    <col min="13797" max="13797" width="14.88671875" style="3" bestFit="1" customWidth="1"/>
    <col min="13798" max="13798" width="2" style="3" customWidth="1"/>
    <col min="13799" max="13800" width="14.5546875" style="3" bestFit="1" customWidth="1"/>
    <col min="13801" max="13801" width="10.44140625" style="3" bestFit="1" customWidth="1"/>
    <col min="13802" max="13802" width="10.33203125" style="3" bestFit="1" customWidth="1"/>
    <col min="13803" max="13803" width="11" style="3" bestFit="1" customWidth="1"/>
    <col min="13804" max="13804" width="6.44140625" style="3" bestFit="1" customWidth="1"/>
    <col min="13805" max="13805" width="10.44140625" style="3" bestFit="1" customWidth="1"/>
    <col min="13806" max="13806" width="10.33203125" style="3" bestFit="1" customWidth="1"/>
    <col min="13807" max="13807" width="10.44140625" style="3" bestFit="1" customWidth="1"/>
    <col min="13808" max="13809" width="10.5546875" style="3" bestFit="1" customWidth="1"/>
    <col min="13810" max="13810" width="10.44140625" style="3" bestFit="1" customWidth="1"/>
    <col min="13811" max="13811" width="10.33203125" style="3" bestFit="1" customWidth="1"/>
    <col min="13812" max="13812" width="11" style="3" bestFit="1" customWidth="1"/>
    <col min="13813" max="14044" width="6.88671875" style="3"/>
    <col min="14045" max="14045" width="24.109375" style="3" customWidth="1"/>
    <col min="14046" max="14047" width="12.6640625" style="3" customWidth="1"/>
    <col min="14048" max="14048" width="2" style="3" customWidth="1"/>
    <col min="14049" max="14049" width="12.6640625" style="3" customWidth="1"/>
    <col min="14050" max="14050" width="14.44140625" style="3" customWidth="1"/>
    <col min="14051" max="14051" width="2" style="3" customWidth="1"/>
    <col min="14052" max="14052" width="16.6640625" style="3" customWidth="1"/>
    <col min="14053" max="14053" width="14.88671875" style="3" bestFit="1" customWidth="1"/>
    <col min="14054" max="14054" width="2" style="3" customWidth="1"/>
    <col min="14055" max="14056" width="14.5546875" style="3" bestFit="1" customWidth="1"/>
    <col min="14057" max="14057" width="10.44140625" style="3" bestFit="1" customWidth="1"/>
    <col min="14058" max="14058" width="10.33203125" style="3" bestFit="1" customWidth="1"/>
    <col min="14059" max="14059" width="11" style="3" bestFit="1" customWidth="1"/>
    <col min="14060" max="14060" width="6.44140625" style="3" bestFit="1" customWidth="1"/>
    <col min="14061" max="14061" width="10.44140625" style="3" bestFit="1" customWidth="1"/>
    <col min="14062" max="14062" width="10.33203125" style="3" bestFit="1" customWidth="1"/>
    <col min="14063" max="14063" width="10.44140625" style="3" bestFit="1" customWidth="1"/>
    <col min="14064" max="14065" width="10.5546875" style="3" bestFit="1" customWidth="1"/>
    <col min="14066" max="14066" width="10.44140625" style="3" bestFit="1" customWidth="1"/>
    <col min="14067" max="14067" width="10.33203125" style="3" bestFit="1" customWidth="1"/>
    <col min="14068" max="14068" width="11" style="3" bestFit="1" customWidth="1"/>
    <col min="14069" max="14300" width="6.88671875" style="3"/>
    <col min="14301" max="14301" width="24.109375" style="3" customWidth="1"/>
    <col min="14302" max="14303" width="12.6640625" style="3" customWidth="1"/>
    <col min="14304" max="14304" width="2" style="3" customWidth="1"/>
    <col min="14305" max="14305" width="12.6640625" style="3" customWidth="1"/>
    <col min="14306" max="14306" width="14.44140625" style="3" customWidth="1"/>
    <col min="14307" max="14307" width="2" style="3" customWidth="1"/>
    <col min="14308" max="14308" width="16.6640625" style="3" customWidth="1"/>
    <col min="14309" max="14309" width="14.88671875" style="3" bestFit="1" customWidth="1"/>
    <col min="14310" max="14310" width="2" style="3" customWidth="1"/>
    <col min="14311" max="14312" width="14.5546875" style="3" bestFit="1" customWidth="1"/>
    <col min="14313" max="14313" width="10.44140625" style="3" bestFit="1" customWidth="1"/>
    <col min="14314" max="14314" width="10.33203125" style="3" bestFit="1" customWidth="1"/>
    <col min="14315" max="14315" width="11" style="3" bestFit="1" customWidth="1"/>
    <col min="14316" max="14316" width="6.44140625" style="3" bestFit="1" customWidth="1"/>
    <col min="14317" max="14317" width="10.44140625" style="3" bestFit="1" customWidth="1"/>
    <col min="14318" max="14318" width="10.33203125" style="3" bestFit="1" customWidth="1"/>
    <col min="14319" max="14319" width="10.44140625" style="3" bestFit="1" customWidth="1"/>
    <col min="14320" max="14321" width="10.5546875" style="3" bestFit="1" customWidth="1"/>
    <col min="14322" max="14322" width="10.44140625" style="3" bestFit="1" customWidth="1"/>
    <col min="14323" max="14323" width="10.33203125" style="3" bestFit="1" customWidth="1"/>
    <col min="14324" max="14324" width="11" style="3" bestFit="1" customWidth="1"/>
    <col min="14325" max="14556" width="6.88671875" style="3"/>
    <col min="14557" max="14557" width="24.109375" style="3" customWidth="1"/>
    <col min="14558" max="14559" width="12.6640625" style="3" customWidth="1"/>
    <col min="14560" max="14560" width="2" style="3" customWidth="1"/>
    <col min="14561" max="14561" width="12.6640625" style="3" customWidth="1"/>
    <col min="14562" max="14562" width="14.44140625" style="3" customWidth="1"/>
    <col min="14563" max="14563" width="2" style="3" customWidth="1"/>
    <col min="14564" max="14564" width="16.6640625" style="3" customWidth="1"/>
    <col min="14565" max="14565" width="14.88671875" style="3" bestFit="1" customWidth="1"/>
    <col min="14566" max="14566" width="2" style="3" customWidth="1"/>
    <col min="14567" max="14568" width="14.5546875" style="3" bestFit="1" customWidth="1"/>
    <col min="14569" max="14569" width="10.44140625" style="3" bestFit="1" customWidth="1"/>
    <col min="14570" max="14570" width="10.33203125" style="3" bestFit="1" customWidth="1"/>
    <col min="14571" max="14571" width="11" style="3" bestFit="1" customWidth="1"/>
    <col min="14572" max="14572" width="6.44140625" style="3" bestFit="1" customWidth="1"/>
    <col min="14573" max="14573" width="10.44140625" style="3" bestFit="1" customWidth="1"/>
    <col min="14574" max="14574" width="10.33203125" style="3" bestFit="1" customWidth="1"/>
    <col min="14575" max="14575" width="10.44140625" style="3" bestFit="1" customWidth="1"/>
    <col min="14576" max="14577" width="10.5546875" style="3" bestFit="1" customWidth="1"/>
    <col min="14578" max="14578" width="10.44140625" style="3" bestFit="1" customWidth="1"/>
    <col min="14579" max="14579" width="10.33203125" style="3" bestFit="1" customWidth="1"/>
    <col min="14580" max="14580" width="11" style="3" bestFit="1" customWidth="1"/>
    <col min="14581" max="14812" width="6.88671875" style="3"/>
    <col min="14813" max="14813" width="24.109375" style="3" customWidth="1"/>
    <col min="14814" max="14815" width="12.6640625" style="3" customWidth="1"/>
    <col min="14816" max="14816" width="2" style="3" customWidth="1"/>
    <col min="14817" max="14817" width="12.6640625" style="3" customWidth="1"/>
    <col min="14818" max="14818" width="14.44140625" style="3" customWidth="1"/>
    <col min="14819" max="14819" width="2" style="3" customWidth="1"/>
    <col min="14820" max="14820" width="16.6640625" style="3" customWidth="1"/>
    <col min="14821" max="14821" width="14.88671875" style="3" bestFit="1" customWidth="1"/>
    <col min="14822" max="14822" width="2" style="3" customWidth="1"/>
    <col min="14823" max="14824" width="14.5546875" style="3" bestFit="1" customWidth="1"/>
    <col min="14825" max="14825" width="10.44140625" style="3" bestFit="1" customWidth="1"/>
    <col min="14826" max="14826" width="10.33203125" style="3" bestFit="1" customWidth="1"/>
    <col min="14827" max="14827" width="11" style="3" bestFit="1" customWidth="1"/>
    <col min="14828" max="14828" width="6.44140625" style="3" bestFit="1" customWidth="1"/>
    <col min="14829" max="14829" width="10.44140625" style="3" bestFit="1" customWidth="1"/>
    <col min="14830" max="14830" width="10.33203125" style="3" bestFit="1" customWidth="1"/>
    <col min="14831" max="14831" width="10.44140625" style="3" bestFit="1" customWidth="1"/>
    <col min="14832" max="14833" width="10.5546875" style="3" bestFit="1" customWidth="1"/>
    <col min="14834" max="14834" width="10.44140625" style="3" bestFit="1" customWidth="1"/>
    <col min="14835" max="14835" width="10.33203125" style="3" bestFit="1" customWidth="1"/>
    <col min="14836" max="14836" width="11" style="3" bestFit="1" customWidth="1"/>
    <col min="14837" max="15068" width="6.88671875" style="3"/>
    <col min="15069" max="15069" width="24.109375" style="3" customWidth="1"/>
    <col min="15070" max="15071" width="12.6640625" style="3" customWidth="1"/>
    <col min="15072" max="15072" width="2" style="3" customWidth="1"/>
    <col min="15073" max="15073" width="12.6640625" style="3" customWidth="1"/>
    <col min="15074" max="15074" width="14.44140625" style="3" customWidth="1"/>
    <col min="15075" max="15075" width="2" style="3" customWidth="1"/>
    <col min="15076" max="15076" width="16.6640625" style="3" customWidth="1"/>
    <col min="15077" max="15077" width="14.88671875" style="3" bestFit="1" customWidth="1"/>
    <col min="15078" max="15078" width="2" style="3" customWidth="1"/>
    <col min="15079" max="15080" width="14.5546875" style="3" bestFit="1" customWidth="1"/>
    <col min="15081" max="15081" width="10.44140625" style="3" bestFit="1" customWidth="1"/>
    <col min="15082" max="15082" width="10.33203125" style="3" bestFit="1" customWidth="1"/>
    <col min="15083" max="15083" width="11" style="3" bestFit="1" customWidth="1"/>
    <col min="15084" max="15084" width="6.44140625" style="3" bestFit="1" customWidth="1"/>
    <col min="15085" max="15085" width="10.44140625" style="3" bestFit="1" customWidth="1"/>
    <col min="15086" max="15086" width="10.33203125" style="3" bestFit="1" customWidth="1"/>
    <col min="15087" max="15087" width="10.44140625" style="3" bestFit="1" customWidth="1"/>
    <col min="15088" max="15089" width="10.5546875" style="3" bestFit="1" customWidth="1"/>
    <col min="15090" max="15090" width="10.44140625" style="3" bestFit="1" customWidth="1"/>
    <col min="15091" max="15091" width="10.33203125" style="3" bestFit="1" customWidth="1"/>
    <col min="15092" max="15092" width="11" style="3" bestFit="1" customWidth="1"/>
    <col min="15093" max="15324" width="6.88671875" style="3"/>
    <col min="15325" max="15325" width="24.109375" style="3" customWidth="1"/>
    <col min="15326" max="15327" width="12.6640625" style="3" customWidth="1"/>
    <col min="15328" max="15328" width="2" style="3" customWidth="1"/>
    <col min="15329" max="15329" width="12.6640625" style="3" customWidth="1"/>
    <col min="15330" max="15330" width="14.44140625" style="3" customWidth="1"/>
    <col min="15331" max="15331" width="2" style="3" customWidth="1"/>
    <col min="15332" max="15332" width="16.6640625" style="3" customWidth="1"/>
    <col min="15333" max="15333" width="14.88671875" style="3" bestFit="1" customWidth="1"/>
    <col min="15334" max="15334" width="2" style="3" customWidth="1"/>
    <col min="15335" max="15336" width="14.5546875" style="3" bestFit="1" customWidth="1"/>
    <col min="15337" max="15337" width="10.44140625" style="3" bestFit="1" customWidth="1"/>
    <col min="15338" max="15338" width="10.33203125" style="3" bestFit="1" customWidth="1"/>
    <col min="15339" max="15339" width="11" style="3" bestFit="1" customWidth="1"/>
    <col min="15340" max="15340" width="6.44140625" style="3" bestFit="1" customWidth="1"/>
    <col min="15341" max="15341" width="10.44140625" style="3" bestFit="1" customWidth="1"/>
    <col min="15342" max="15342" width="10.33203125" style="3" bestFit="1" customWidth="1"/>
    <col min="15343" max="15343" width="10.44140625" style="3" bestFit="1" customWidth="1"/>
    <col min="15344" max="15345" width="10.5546875" style="3" bestFit="1" customWidth="1"/>
    <col min="15346" max="15346" width="10.44140625" style="3" bestFit="1" customWidth="1"/>
    <col min="15347" max="15347" width="10.33203125" style="3" bestFit="1" customWidth="1"/>
    <col min="15348" max="15348" width="11" style="3" bestFit="1" customWidth="1"/>
    <col min="15349" max="15580" width="6.88671875" style="3"/>
    <col min="15581" max="15581" width="24.109375" style="3" customWidth="1"/>
    <col min="15582" max="15583" width="12.6640625" style="3" customWidth="1"/>
    <col min="15584" max="15584" width="2" style="3" customWidth="1"/>
    <col min="15585" max="15585" width="12.6640625" style="3" customWidth="1"/>
    <col min="15586" max="15586" width="14.44140625" style="3" customWidth="1"/>
    <col min="15587" max="15587" width="2" style="3" customWidth="1"/>
    <col min="15588" max="15588" width="16.6640625" style="3" customWidth="1"/>
    <col min="15589" max="15589" width="14.88671875" style="3" bestFit="1" customWidth="1"/>
    <col min="15590" max="15590" width="2" style="3" customWidth="1"/>
    <col min="15591" max="15592" width="14.5546875" style="3" bestFit="1" customWidth="1"/>
    <col min="15593" max="15593" width="10.44140625" style="3" bestFit="1" customWidth="1"/>
    <col min="15594" max="15594" width="10.33203125" style="3" bestFit="1" customWidth="1"/>
    <col min="15595" max="15595" width="11" style="3" bestFit="1" customWidth="1"/>
    <col min="15596" max="15596" width="6.44140625" style="3" bestFit="1" customWidth="1"/>
    <col min="15597" max="15597" width="10.44140625" style="3" bestFit="1" customWidth="1"/>
    <col min="15598" max="15598" width="10.33203125" style="3" bestFit="1" customWidth="1"/>
    <col min="15599" max="15599" width="10.44140625" style="3" bestFit="1" customWidth="1"/>
    <col min="15600" max="15601" width="10.5546875" style="3" bestFit="1" customWidth="1"/>
    <col min="15602" max="15602" width="10.44140625" style="3" bestFit="1" customWidth="1"/>
    <col min="15603" max="15603" width="10.33203125" style="3" bestFit="1" customWidth="1"/>
    <col min="15604" max="15604" width="11" style="3" bestFit="1" customWidth="1"/>
    <col min="15605" max="15836" width="6.88671875" style="3"/>
    <col min="15837" max="15837" width="24.109375" style="3" customWidth="1"/>
    <col min="15838" max="15839" width="12.6640625" style="3" customWidth="1"/>
    <col min="15840" max="15840" width="2" style="3" customWidth="1"/>
    <col min="15841" max="15841" width="12.6640625" style="3" customWidth="1"/>
    <col min="15842" max="15842" width="14.44140625" style="3" customWidth="1"/>
    <col min="15843" max="15843" width="2" style="3" customWidth="1"/>
    <col min="15844" max="15844" width="16.6640625" style="3" customWidth="1"/>
    <col min="15845" max="15845" width="14.88671875" style="3" bestFit="1" customWidth="1"/>
    <col min="15846" max="15846" width="2" style="3" customWidth="1"/>
    <col min="15847" max="15848" width="14.5546875" style="3" bestFit="1" customWidth="1"/>
    <col min="15849" max="15849" width="10.44140625" style="3" bestFit="1" customWidth="1"/>
    <col min="15850" max="15850" width="10.33203125" style="3" bestFit="1" customWidth="1"/>
    <col min="15851" max="15851" width="11" style="3" bestFit="1" customWidth="1"/>
    <col min="15852" max="15852" width="6.44140625" style="3" bestFit="1" customWidth="1"/>
    <col min="15853" max="15853" width="10.44140625" style="3" bestFit="1" customWidth="1"/>
    <col min="15854" max="15854" width="10.33203125" style="3" bestFit="1" customWidth="1"/>
    <col min="15855" max="15855" width="10.44140625" style="3" bestFit="1" customWidth="1"/>
    <col min="15856" max="15857" width="10.5546875" style="3" bestFit="1" customWidth="1"/>
    <col min="15858" max="15858" width="10.44140625" style="3" bestFit="1" customWidth="1"/>
    <col min="15859" max="15859" width="10.33203125" style="3" bestFit="1" customWidth="1"/>
    <col min="15860" max="15860" width="11" style="3" bestFit="1" customWidth="1"/>
    <col min="15861" max="16092" width="6.88671875" style="3"/>
    <col min="16093" max="16093" width="24.109375" style="3" customWidth="1"/>
    <col min="16094" max="16095" width="12.6640625" style="3" customWidth="1"/>
    <col min="16096" max="16096" width="2" style="3" customWidth="1"/>
    <col min="16097" max="16097" width="12.6640625" style="3" customWidth="1"/>
    <col min="16098" max="16098" width="14.44140625" style="3" customWidth="1"/>
    <col min="16099" max="16099" width="2" style="3" customWidth="1"/>
    <col min="16100" max="16100" width="16.6640625" style="3" customWidth="1"/>
    <col min="16101" max="16101" width="14.88671875" style="3" bestFit="1" customWidth="1"/>
    <col min="16102" max="16102" width="2" style="3" customWidth="1"/>
    <col min="16103" max="16104" width="14.5546875" style="3" bestFit="1" customWidth="1"/>
    <col min="16105" max="16105" width="10.44140625" style="3" bestFit="1" customWidth="1"/>
    <col min="16106" max="16106" width="10.33203125" style="3" bestFit="1" customWidth="1"/>
    <col min="16107" max="16107" width="11" style="3" bestFit="1" customWidth="1"/>
    <col min="16108" max="16108" width="6.44140625" style="3" bestFit="1" customWidth="1"/>
    <col min="16109" max="16109" width="10.44140625" style="3" bestFit="1" customWidth="1"/>
    <col min="16110" max="16110" width="10.33203125" style="3" bestFit="1" customWidth="1"/>
    <col min="16111" max="16111" width="10.44140625" style="3" bestFit="1" customWidth="1"/>
    <col min="16112" max="16113" width="10.5546875" style="3" bestFit="1" customWidth="1"/>
    <col min="16114" max="16114" width="10.44140625" style="3" bestFit="1" customWidth="1"/>
    <col min="16115" max="16115" width="10.33203125" style="3" bestFit="1" customWidth="1"/>
    <col min="16116" max="16116" width="11" style="3" bestFit="1" customWidth="1"/>
    <col min="16117" max="16384" width="6.88671875" style="3"/>
  </cols>
  <sheetData>
    <row r="1" spans="1:16" x14ac:dyDescent="0.3">
      <c r="A1" s="1" t="s">
        <v>0</v>
      </c>
      <c r="B1" s="2"/>
      <c r="C1" s="2"/>
      <c r="D1" s="2"/>
    </row>
    <row r="2" spans="1:16" ht="27.6" x14ac:dyDescent="0.3">
      <c r="A2" s="38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55</v>
      </c>
      <c r="K2" s="7" t="s">
        <v>56</v>
      </c>
      <c r="L2" s="22" t="s">
        <v>10</v>
      </c>
      <c r="M2" s="3"/>
      <c r="N2" s="53" t="s">
        <v>34</v>
      </c>
    </row>
    <row r="3" spans="1:16" x14ac:dyDescent="0.3">
      <c r="A3" s="26" t="s">
        <v>67</v>
      </c>
      <c r="B3" s="51">
        <v>1</v>
      </c>
      <c r="C3" s="51">
        <v>1</v>
      </c>
      <c r="D3" s="51">
        <v>1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23">
        <f>SUM(B3:K3)</f>
        <v>10</v>
      </c>
      <c r="M3" s="3"/>
    </row>
    <row r="4" spans="1:16" s="21" customFormat="1" x14ac:dyDescent="0.3">
      <c r="A4" s="45" t="s">
        <v>49</v>
      </c>
      <c r="B4" s="34">
        <v>20</v>
      </c>
      <c r="C4" s="24">
        <v>16</v>
      </c>
      <c r="D4" s="24">
        <v>16</v>
      </c>
      <c r="E4" s="24">
        <v>16</v>
      </c>
      <c r="F4" s="24">
        <v>11</v>
      </c>
      <c r="G4" s="24">
        <v>10</v>
      </c>
      <c r="H4" s="24">
        <v>5</v>
      </c>
      <c r="I4" s="24">
        <v>0</v>
      </c>
      <c r="J4" s="24">
        <v>16</v>
      </c>
      <c r="K4" s="24">
        <v>10</v>
      </c>
      <c r="L4" s="25"/>
      <c r="N4" s="54"/>
    </row>
    <row r="5" spans="1:16" x14ac:dyDescent="0.3">
      <c r="A5" s="26" t="s">
        <v>63</v>
      </c>
      <c r="B5" s="35">
        <v>0.8</v>
      </c>
      <c r="C5" s="8">
        <v>0.8</v>
      </c>
      <c r="D5" s="8">
        <v>0.8</v>
      </c>
      <c r="E5" s="8">
        <v>0.8</v>
      </c>
      <c r="F5" s="8">
        <v>0.8</v>
      </c>
      <c r="G5" s="8">
        <v>0.8</v>
      </c>
      <c r="H5" s="35">
        <v>0.8</v>
      </c>
      <c r="I5" s="35">
        <v>0.8</v>
      </c>
      <c r="J5" s="8">
        <v>0.8</v>
      </c>
      <c r="K5" s="8">
        <v>0.8</v>
      </c>
      <c r="L5" s="22"/>
      <c r="M5" s="3"/>
    </row>
    <row r="6" spans="1:16" x14ac:dyDescent="0.3">
      <c r="A6" s="26" t="s">
        <v>62</v>
      </c>
      <c r="B6" s="35">
        <v>10</v>
      </c>
      <c r="C6" s="8">
        <v>10</v>
      </c>
      <c r="D6" s="8">
        <v>10</v>
      </c>
      <c r="E6" s="8">
        <v>10</v>
      </c>
      <c r="F6" s="8">
        <v>10</v>
      </c>
      <c r="G6" s="8">
        <v>10</v>
      </c>
      <c r="H6" s="35">
        <v>5</v>
      </c>
      <c r="I6" s="35">
        <v>5</v>
      </c>
      <c r="J6" s="8">
        <v>10</v>
      </c>
      <c r="K6" s="8">
        <v>10</v>
      </c>
      <c r="L6" s="22"/>
      <c r="M6" s="3"/>
    </row>
    <row r="7" spans="1:16" x14ac:dyDescent="0.3">
      <c r="A7" s="26" t="s">
        <v>34</v>
      </c>
      <c r="B7" s="24">
        <f>B6-(B4+0.8)</f>
        <v>-10.8</v>
      </c>
      <c r="C7" s="24">
        <f>C6-(C4+0.8)</f>
        <v>-6.8000000000000007</v>
      </c>
      <c r="D7" s="24">
        <f>D6-(D4+0.8)</f>
        <v>-6.8000000000000007</v>
      </c>
      <c r="E7" s="24">
        <f>E6-E93+0.8</f>
        <v>10.8</v>
      </c>
      <c r="F7" s="24">
        <f>F6-(F4+0.8)</f>
        <v>-1.8000000000000007</v>
      </c>
      <c r="G7" s="24">
        <f>G6-(G4+0.8)</f>
        <v>-0.80000000000000071</v>
      </c>
      <c r="H7" s="24">
        <f>H6-(H4+0.8)</f>
        <v>-0.79999999999999982</v>
      </c>
      <c r="I7" s="24">
        <f>I6-(I4+0.8)</f>
        <v>4.2</v>
      </c>
      <c r="J7" s="24">
        <f>J6-(J4+0.8)</f>
        <v>-6.8000000000000007</v>
      </c>
      <c r="K7" s="24">
        <f>K6-(K4+0.8)</f>
        <v>-0.80000000000000071</v>
      </c>
      <c r="L7" s="22"/>
      <c r="M7" s="3"/>
    </row>
    <row r="8" spans="1:16" x14ac:dyDescent="0.3">
      <c r="A8" s="26" t="s">
        <v>60</v>
      </c>
      <c r="B8" s="60">
        <f>B3*(B4+B5)</f>
        <v>20.8</v>
      </c>
      <c r="C8" s="60">
        <f>C3*(C4+0.8)</f>
        <v>16.8</v>
      </c>
      <c r="D8" s="60">
        <f>D3*(D4+0.8)</f>
        <v>16.8</v>
      </c>
      <c r="E8" s="60">
        <f>E3*(E4+0.8)</f>
        <v>16.8</v>
      </c>
      <c r="F8" s="60">
        <f>F3*(F4+0.8)</f>
        <v>11.8</v>
      </c>
      <c r="G8" s="60">
        <f>G3*(G4+0.8)</f>
        <v>10.8</v>
      </c>
      <c r="H8" s="60">
        <f>H3*(H4+0.8)</f>
        <v>5.8</v>
      </c>
      <c r="I8" s="60">
        <f>I3*(I4+0.8)</f>
        <v>0.8</v>
      </c>
      <c r="J8" s="60">
        <f>J3*(J4+0.8)</f>
        <v>16.8</v>
      </c>
      <c r="K8" s="60">
        <f>K3*(K4+0.8)</f>
        <v>10.8</v>
      </c>
      <c r="L8" s="60">
        <f>SUM(B8:K8)</f>
        <v>127.99999999999999</v>
      </c>
      <c r="M8" s="3"/>
      <c r="N8" s="3"/>
    </row>
    <row r="9" spans="1:16" x14ac:dyDescent="0.3">
      <c r="A9" s="26" t="s">
        <v>61</v>
      </c>
      <c r="B9" s="60">
        <f>B6*B3</f>
        <v>10</v>
      </c>
      <c r="C9" s="60">
        <f>C6*C3</f>
        <v>10</v>
      </c>
      <c r="D9" s="60">
        <f>D6*D3</f>
        <v>10</v>
      </c>
      <c r="E9" s="60">
        <f>E6*E3</f>
        <v>10</v>
      </c>
      <c r="F9" s="60">
        <f>F6*F3</f>
        <v>10</v>
      </c>
      <c r="G9" s="60">
        <f>G6*G3</f>
        <v>10</v>
      </c>
      <c r="H9" s="60">
        <f>H6*H3</f>
        <v>5</v>
      </c>
      <c r="I9" s="60">
        <f>I6*I3</f>
        <v>5</v>
      </c>
      <c r="J9" s="60">
        <f>J6*J3</f>
        <v>10</v>
      </c>
      <c r="K9" s="60">
        <f>K6*K3</f>
        <v>10</v>
      </c>
      <c r="L9" s="60">
        <f>SUM(B9:K9)</f>
        <v>90</v>
      </c>
      <c r="M9" s="3"/>
      <c r="N9" s="55">
        <f>L9-L8</f>
        <v>-37.999999999999986</v>
      </c>
      <c r="O9" s="37"/>
    </row>
    <row r="10" spans="1:16" x14ac:dyDescent="0.3">
      <c r="A10" s="48" t="s">
        <v>57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2"/>
      <c r="N10" s="55"/>
      <c r="P10" s="37"/>
    </row>
    <row r="11" spans="1:16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6" x14ac:dyDescent="0.3">
      <c r="A12" s="1" t="s">
        <v>39</v>
      </c>
      <c r="B12" s="2"/>
      <c r="C12" s="12"/>
      <c r="D12" s="12"/>
      <c r="E12" s="12"/>
      <c r="F12" s="12"/>
      <c r="G12" s="12"/>
      <c r="H12" s="12"/>
      <c r="I12" s="12"/>
      <c r="J12" s="12"/>
      <c r="K12" s="10"/>
    </row>
    <row r="13" spans="1:16" x14ac:dyDescent="0.3">
      <c r="A13" s="50" t="s">
        <v>11</v>
      </c>
      <c r="B13" s="50" t="s">
        <v>12</v>
      </c>
      <c r="C13" s="50" t="s">
        <v>14</v>
      </c>
      <c r="D13" s="38" t="s">
        <v>13</v>
      </c>
      <c r="E13" s="50" t="s">
        <v>15</v>
      </c>
      <c r="F13" s="50" t="s">
        <v>16</v>
      </c>
      <c r="G13" s="50" t="s">
        <v>17</v>
      </c>
      <c r="H13" s="50" t="s">
        <v>18</v>
      </c>
      <c r="I13" s="50" t="s">
        <v>19</v>
      </c>
      <c r="J13" s="50" t="s">
        <v>20</v>
      </c>
      <c r="K13" s="50" t="s">
        <v>21</v>
      </c>
      <c r="L13" s="29"/>
      <c r="M13" s="5"/>
      <c r="N13" s="33"/>
    </row>
    <row r="14" spans="1:16" x14ac:dyDescent="0.3">
      <c r="A14" s="50"/>
      <c r="B14" s="50"/>
      <c r="C14" s="50" t="s">
        <v>22</v>
      </c>
      <c r="D14" s="38" t="s">
        <v>54</v>
      </c>
      <c r="E14" s="50"/>
      <c r="F14" s="50"/>
      <c r="G14" s="50"/>
      <c r="H14" s="50"/>
      <c r="I14" s="50"/>
      <c r="J14" s="50"/>
      <c r="K14" s="50"/>
      <c r="L14" s="29"/>
      <c r="M14" s="5"/>
      <c r="N14" s="33" t="s">
        <v>50</v>
      </c>
    </row>
    <row r="15" spans="1:16" x14ac:dyDescent="0.3">
      <c r="A15" s="26" t="s">
        <v>68</v>
      </c>
      <c r="B15" s="59">
        <v>1</v>
      </c>
      <c r="C15" s="59">
        <v>1</v>
      </c>
      <c r="D15" s="59">
        <v>1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59">
        <v>1</v>
      </c>
      <c r="L15" s="22">
        <f>SUM(B15:K15)</f>
        <v>10</v>
      </c>
      <c r="M15" s="5"/>
      <c r="N15" s="33"/>
    </row>
    <row r="16" spans="1:16" x14ac:dyDescent="0.3">
      <c r="A16" s="26" t="s">
        <v>36</v>
      </c>
      <c r="B16" s="13">
        <v>2500</v>
      </c>
      <c r="C16" s="36">
        <v>2500</v>
      </c>
      <c r="D16" s="13">
        <v>1250</v>
      </c>
      <c r="E16" s="13">
        <v>1875</v>
      </c>
      <c r="F16" s="13">
        <v>1563</v>
      </c>
      <c r="G16" s="13">
        <v>1250</v>
      </c>
      <c r="H16" s="13">
        <v>938</v>
      </c>
      <c r="I16" s="13">
        <v>813</v>
      </c>
      <c r="J16" s="13">
        <v>688</v>
      </c>
      <c r="K16" s="13">
        <v>625</v>
      </c>
      <c r="L16" s="29"/>
      <c r="M16" s="5"/>
      <c r="N16" s="33"/>
    </row>
    <row r="17" spans="1:14" x14ac:dyDescent="0.3">
      <c r="A17" s="26" t="s">
        <v>37</v>
      </c>
      <c r="B17" s="13">
        <v>2500</v>
      </c>
      <c r="C17" s="13">
        <v>2500</v>
      </c>
      <c r="D17" s="13">
        <v>1250</v>
      </c>
      <c r="E17" s="13">
        <v>2000</v>
      </c>
      <c r="F17" s="13">
        <v>1625</v>
      </c>
      <c r="G17" s="13">
        <v>1375</v>
      </c>
      <c r="H17" s="13">
        <v>1125</v>
      </c>
      <c r="I17" s="13">
        <v>875</v>
      </c>
      <c r="J17" s="13">
        <v>625</v>
      </c>
      <c r="K17" s="13">
        <v>500</v>
      </c>
      <c r="L17" s="29"/>
      <c r="M17" s="5"/>
      <c r="N17" s="33"/>
    </row>
    <row r="18" spans="1:14" x14ac:dyDescent="0.3">
      <c r="A18" s="26" t="s">
        <v>34</v>
      </c>
      <c r="B18" s="13">
        <f>B17-B16</f>
        <v>0</v>
      </c>
      <c r="C18" s="13">
        <f>C17-C16</f>
        <v>0</v>
      </c>
      <c r="D18" s="13">
        <f>D17-D16</f>
        <v>0</v>
      </c>
      <c r="E18" s="13">
        <f>E17-E16</f>
        <v>125</v>
      </c>
      <c r="F18" s="13">
        <f>F17-F16</f>
        <v>62</v>
      </c>
      <c r="G18" s="13">
        <f>G17-G16</f>
        <v>125</v>
      </c>
      <c r="H18" s="13">
        <f>H17-H16</f>
        <v>187</v>
      </c>
      <c r="I18" s="13">
        <f>I17-I16</f>
        <v>62</v>
      </c>
      <c r="J18" s="13">
        <f>J17-J16</f>
        <v>-63</v>
      </c>
      <c r="K18" s="13">
        <f>K17-K16</f>
        <v>-125</v>
      </c>
      <c r="L18" s="29"/>
      <c r="M18" s="5"/>
      <c r="N18" s="33"/>
    </row>
    <row r="19" spans="1:14" s="6" customFormat="1" x14ac:dyDescent="0.3">
      <c r="A19" s="49" t="s">
        <v>64</v>
      </c>
      <c r="B19" s="46">
        <f>B15*B16</f>
        <v>2500</v>
      </c>
      <c r="C19" s="46">
        <f>C15*C16</f>
        <v>2500</v>
      </c>
      <c r="D19" s="46">
        <f>D15*D16</f>
        <v>1250</v>
      </c>
      <c r="E19" s="46">
        <f>E15*E16</f>
        <v>1875</v>
      </c>
      <c r="F19" s="46">
        <f>F15*F16</f>
        <v>1563</v>
      </c>
      <c r="G19" s="46">
        <f>G15*G16</f>
        <v>1250</v>
      </c>
      <c r="H19" s="46">
        <f>H15*H16</f>
        <v>938</v>
      </c>
      <c r="I19" s="46">
        <f>I15*I16</f>
        <v>813</v>
      </c>
      <c r="J19" s="46">
        <f>J15*J16</f>
        <v>688</v>
      </c>
      <c r="K19" s="46">
        <f>K15*K16</f>
        <v>625</v>
      </c>
      <c r="L19" s="46">
        <f>SUM(B19:K19)</f>
        <v>14002</v>
      </c>
      <c r="N19" s="33"/>
    </row>
    <row r="20" spans="1:14" s="6" customFormat="1" x14ac:dyDescent="0.3">
      <c r="A20" s="49" t="s">
        <v>65</v>
      </c>
      <c r="B20" s="46">
        <f>B15*B17</f>
        <v>2500</v>
      </c>
      <c r="C20" s="46">
        <f>C15*C17</f>
        <v>2500</v>
      </c>
      <c r="D20" s="46">
        <f>D15*D17</f>
        <v>1250</v>
      </c>
      <c r="E20" s="46">
        <f>E15*E17</f>
        <v>2000</v>
      </c>
      <c r="F20" s="46">
        <f>F15*F17</f>
        <v>1625</v>
      </c>
      <c r="G20" s="46">
        <f>G15*G17</f>
        <v>1375</v>
      </c>
      <c r="H20" s="46">
        <f>H15*H17</f>
        <v>1125</v>
      </c>
      <c r="I20" s="46">
        <f>I15*I17</f>
        <v>875</v>
      </c>
      <c r="J20" s="46">
        <f>J15*J17</f>
        <v>625</v>
      </c>
      <c r="K20" s="46">
        <f>K15*K17</f>
        <v>500</v>
      </c>
      <c r="L20" s="46">
        <f>SUM(B20:K20)</f>
        <v>14375</v>
      </c>
      <c r="N20" s="55">
        <f>L20-L19</f>
        <v>373</v>
      </c>
    </row>
    <row r="21" spans="1:14" s="6" customFormat="1" x14ac:dyDescent="0.3">
      <c r="A21" s="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0"/>
      <c r="N21" s="33"/>
    </row>
    <row r="22" spans="1:14" s="5" customFormat="1" x14ac:dyDescent="0.3">
      <c r="A22" s="1" t="s">
        <v>38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  <c r="M22" s="6"/>
      <c r="N22" s="52"/>
    </row>
    <row r="23" spans="1:14" ht="41.4" x14ac:dyDescent="0.3">
      <c r="A23" s="38"/>
      <c r="B23" s="38" t="s">
        <v>23</v>
      </c>
      <c r="C23" s="38" t="s">
        <v>24</v>
      </c>
      <c r="D23" s="38" t="s">
        <v>25</v>
      </c>
      <c r="E23" s="38" t="s">
        <v>26</v>
      </c>
      <c r="F23" s="38" t="s">
        <v>27</v>
      </c>
      <c r="G23" s="38" t="s">
        <v>28</v>
      </c>
      <c r="H23" s="38" t="s">
        <v>29</v>
      </c>
      <c r="I23" s="38" t="s">
        <v>30</v>
      </c>
      <c r="J23" s="38" t="s">
        <v>9</v>
      </c>
      <c r="K23" s="38" t="s">
        <v>31</v>
      </c>
      <c r="L23" s="38" t="s">
        <v>40</v>
      </c>
      <c r="M23" s="5"/>
      <c r="N23" s="33"/>
    </row>
    <row r="24" spans="1:14" x14ac:dyDescent="0.3">
      <c r="A24" s="26" t="s">
        <v>68</v>
      </c>
      <c r="B24" s="59">
        <v>1</v>
      </c>
      <c r="C24" s="59">
        <v>1</v>
      </c>
      <c r="D24" s="59">
        <v>1</v>
      </c>
      <c r="E24" s="59">
        <v>1</v>
      </c>
      <c r="F24" s="59">
        <v>1</v>
      </c>
      <c r="G24" s="59">
        <v>1</v>
      </c>
      <c r="H24" s="59">
        <v>1</v>
      </c>
      <c r="I24" s="59">
        <v>1</v>
      </c>
      <c r="J24" s="59">
        <v>1</v>
      </c>
      <c r="K24" s="59">
        <v>1</v>
      </c>
      <c r="L24" s="22">
        <f>SUM(B24:K24)</f>
        <v>10</v>
      </c>
      <c r="M24" s="5"/>
      <c r="N24" s="33"/>
    </row>
    <row r="25" spans="1:14" x14ac:dyDescent="0.3">
      <c r="A25" s="26" t="s">
        <v>66</v>
      </c>
      <c r="B25" s="36">
        <v>625</v>
      </c>
      <c r="C25" s="13">
        <v>500</v>
      </c>
      <c r="D25" s="13">
        <v>500</v>
      </c>
      <c r="E25" s="13">
        <v>375</v>
      </c>
      <c r="F25" s="13">
        <v>375</v>
      </c>
      <c r="G25" s="13">
        <v>188</v>
      </c>
      <c r="H25" s="13">
        <v>125</v>
      </c>
      <c r="I25" s="13" t="s">
        <v>32</v>
      </c>
      <c r="J25" s="13" t="s">
        <v>32</v>
      </c>
      <c r="K25" s="13">
        <v>188</v>
      </c>
      <c r="L25" s="22"/>
      <c r="M25" s="5"/>
      <c r="N25" s="33"/>
    </row>
    <row r="26" spans="1:14" x14ac:dyDescent="0.3">
      <c r="A26" s="26" t="s">
        <v>33</v>
      </c>
      <c r="B26" s="36">
        <v>600</v>
      </c>
      <c r="C26" s="13">
        <v>540</v>
      </c>
      <c r="D26" s="13">
        <v>480</v>
      </c>
      <c r="E26" s="13">
        <v>420</v>
      </c>
      <c r="F26" s="13">
        <v>360</v>
      </c>
      <c r="G26" s="13">
        <v>240</v>
      </c>
      <c r="H26" s="13">
        <v>150</v>
      </c>
      <c r="I26" s="13">
        <v>0</v>
      </c>
      <c r="J26" s="13">
        <v>0</v>
      </c>
      <c r="K26" s="13">
        <v>480</v>
      </c>
      <c r="L26" s="22"/>
      <c r="M26" s="5"/>
      <c r="N26" s="56"/>
    </row>
    <row r="27" spans="1:14" x14ac:dyDescent="0.3">
      <c r="A27" s="26" t="s">
        <v>34</v>
      </c>
      <c r="B27" s="13">
        <f>B26-B25</f>
        <v>-25</v>
      </c>
      <c r="C27" s="13">
        <f>C26-C25</f>
        <v>40</v>
      </c>
      <c r="D27" s="13">
        <f>D26-D25</f>
        <v>-20</v>
      </c>
      <c r="E27" s="13">
        <f>E26-E25</f>
        <v>45</v>
      </c>
      <c r="F27" s="13">
        <f>F26-F25</f>
        <v>-15</v>
      </c>
      <c r="G27" s="13">
        <f>G26-G25</f>
        <v>52</v>
      </c>
      <c r="H27" s="13">
        <f>H26-H25</f>
        <v>25</v>
      </c>
      <c r="I27" s="13">
        <v>0</v>
      </c>
      <c r="J27" s="13">
        <v>0</v>
      </c>
      <c r="K27" s="13">
        <f>K26-K25</f>
        <v>292</v>
      </c>
      <c r="L27" s="22"/>
      <c r="M27" s="5"/>
      <c r="N27" s="56"/>
    </row>
    <row r="28" spans="1:14" s="18" customFormat="1" x14ac:dyDescent="0.3">
      <c r="A28" s="27" t="s">
        <v>64</v>
      </c>
      <c r="B28" s="28">
        <f>B24*B25</f>
        <v>625</v>
      </c>
      <c r="C28" s="28">
        <f>C24*C25</f>
        <v>500</v>
      </c>
      <c r="D28" s="46">
        <f>D24*D25</f>
        <v>500</v>
      </c>
      <c r="E28" s="46">
        <f>E24*E25</f>
        <v>375</v>
      </c>
      <c r="F28" s="46">
        <f>F24*F25</f>
        <v>375</v>
      </c>
      <c r="G28" s="46">
        <f>G24*G25</f>
        <v>188</v>
      </c>
      <c r="H28" s="46">
        <f>H24*H25</f>
        <v>125</v>
      </c>
      <c r="I28" s="46">
        <v>0</v>
      </c>
      <c r="J28" s="46">
        <v>0</v>
      </c>
      <c r="K28" s="46">
        <f>K24*K25</f>
        <v>188</v>
      </c>
      <c r="L28" s="46">
        <f>SUM(B28:K28)</f>
        <v>2876</v>
      </c>
      <c r="N28" s="57"/>
    </row>
    <row r="29" spans="1:14" s="18" customFormat="1" x14ac:dyDescent="0.3">
      <c r="A29" s="27" t="s">
        <v>65</v>
      </c>
      <c r="B29" s="28">
        <f>B24*B26</f>
        <v>600</v>
      </c>
      <c r="C29" s="28">
        <f>C24*C26</f>
        <v>540</v>
      </c>
      <c r="D29" s="28">
        <f>D24*D26</f>
        <v>480</v>
      </c>
      <c r="E29" s="28">
        <f>E24*E26</f>
        <v>420</v>
      </c>
      <c r="F29" s="28">
        <f>F24*F26</f>
        <v>360</v>
      </c>
      <c r="G29" s="28">
        <f>G24*G26</f>
        <v>240</v>
      </c>
      <c r="H29" s="28">
        <f>H24*H26</f>
        <v>150</v>
      </c>
      <c r="I29" s="28">
        <v>0</v>
      </c>
      <c r="J29" s="28">
        <v>0</v>
      </c>
      <c r="K29" s="28">
        <f>K24*K26</f>
        <v>480</v>
      </c>
      <c r="L29" s="46">
        <f>SUM(B29:K29)</f>
        <v>3270</v>
      </c>
      <c r="N29" s="55">
        <f>L29-L28</f>
        <v>394</v>
      </c>
    </row>
    <row r="30" spans="1:14" s="18" customFormat="1" x14ac:dyDescent="0.3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20"/>
      <c r="M30" s="17"/>
      <c r="N30" s="57"/>
    </row>
    <row r="31" spans="1:14" x14ac:dyDescent="0.3">
      <c r="A31" s="1" t="s">
        <v>51</v>
      </c>
      <c r="B31" s="19"/>
      <c r="C31" s="19"/>
    </row>
    <row r="32" spans="1:14" x14ac:dyDescent="0.3">
      <c r="A32" s="38"/>
      <c r="B32" s="38" t="s">
        <v>41</v>
      </c>
      <c r="C32" s="38" t="s">
        <v>42</v>
      </c>
      <c r="D32" s="38" t="s">
        <v>43</v>
      </c>
      <c r="E32" s="38" t="s">
        <v>44</v>
      </c>
      <c r="F32" s="38" t="s">
        <v>45</v>
      </c>
      <c r="G32" s="38" t="s">
        <v>46</v>
      </c>
      <c r="H32" s="38" t="s">
        <v>47</v>
      </c>
      <c r="I32" s="38" t="s">
        <v>48</v>
      </c>
      <c r="J32" s="38" t="s">
        <v>31</v>
      </c>
      <c r="K32" s="62" t="s">
        <v>40</v>
      </c>
    </row>
    <row r="33" spans="1:14" ht="15.6" customHeight="1" x14ac:dyDescent="0.3">
      <c r="A33" s="26" t="s">
        <v>68</v>
      </c>
      <c r="B33" s="59">
        <v>1</v>
      </c>
      <c r="C33" s="59">
        <v>1</v>
      </c>
      <c r="D33" s="59">
        <v>1</v>
      </c>
      <c r="E33" s="59">
        <v>1</v>
      </c>
      <c r="F33" s="59">
        <v>1</v>
      </c>
      <c r="G33" s="59">
        <v>1</v>
      </c>
      <c r="H33" s="59">
        <v>1</v>
      </c>
      <c r="I33" s="59">
        <v>1</v>
      </c>
      <c r="J33" s="59">
        <v>1</v>
      </c>
      <c r="K33" s="22">
        <f t="shared" ref="K33" si="0">SUM(B33:J33)</f>
        <v>9</v>
      </c>
    </row>
    <row r="34" spans="1:14" x14ac:dyDescent="0.3">
      <c r="A34" s="26" t="s">
        <v>36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 t="s">
        <v>32</v>
      </c>
      <c r="J34" s="13">
        <v>0</v>
      </c>
      <c r="K34" s="22"/>
    </row>
    <row r="35" spans="1:14" x14ac:dyDescent="0.3">
      <c r="A35" s="26" t="s">
        <v>33</v>
      </c>
      <c r="B35" s="36">
        <v>40</v>
      </c>
      <c r="C35" s="13">
        <v>36</v>
      </c>
      <c r="D35" s="13">
        <v>32</v>
      </c>
      <c r="E35" s="13">
        <v>28</v>
      </c>
      <c r="F35" s="13">
        <v>24</v>
      </c>
      <c r="G35" s="13">
        <v>16</v>
      </c>
      <c r="H35" s="13">
        <v>10</v>
      </c>
      <c r="I35" s="13" t="s">
        <v>32</v>
      </c>
      <c r="J35" s="13">
        <v>32</v>
      </c>
      <c r="K35" s="22"/>
      <c r="M35" s="16"/>
    </row>
    <row r="36" spans="1:14" x14ac:dyDescent="0.3">
      <c r="A36" s="26" t="s">
        <v>34</v>
      </c>
      <c r="B36" s="36">
        <f>B34-B35</f>
        <v>-40</v>
      </c>
      <c r="C36" s="36">
        <f t="shared" ref="C36:J36" si="1">C34-C35</f>
        <v>-36</v>
      </c>
      <c r="D36" s="36">
        <f t="shared" si="1"/>
        <v>-32</v>
      </c>
      <c r="E36" s="36">
        <f t="shared" si="1"/>
        <v>-28</v>
      </c>
      <c r="F36" s="36">
        <f t="shared" si="1"/>
        <v>-24</v>
      </c>
      <c r="G36" s="36">
        <f t="shared" si="1"/>
        <v>-16</v>
      </c>
      <c r="H36" s="36">
        <f t="shared" si="1"/>
        <v>-10</v>
      </c>
      <c r="I36" s="36">
        <v>0</v>
      </c>
      <c r="J36" s="36">
        <f t="shared" si="1"/>
        <v>-32</v>
      </c>
      <c r="K36" s="22"/>
      <c r="M36" s="16"/>
    </row>
    <row r="37" spans="1:14" s="18" customFormat="1" x14ac:dyDescent="0.3">
      <c r="A37" s="27" t="s">
        <v>64</v>
      </c>
      <c r="B37" s="28">
        <f>B33*B34</f>
        <v>0</v>
      </c>
      <c r="C37" s="28">
        <f t="shared" ref="C37:J37" si="2">C33*C34</f>
        <v>0</v>
      </c>
      <c r="D37" s="28">
        <f t="shared" si="2"/>
        <v>0</v>
      </c>
      <c r="E37" s="28">
        <f t="shared" si="2"/>
        <v>0</v>
      </c>
      <c r="F37" s="28">
        <f t="shared" si="2"/>
        <v>0</v>
      </c>
      <c r="G37" s="28">
        <f t="shared" si="2"/>
        <v>0</v>
      </c>
      <c r="H37" s="28">
        <f t="shared" si="2"/>
        <v>0</v>
      </c>
      <c r="I37" s="28">
        <v>0</v>
      </c>
      <c r="J37" s="28">
        <f t="shared" si="2"/>
        <v>0</v>
      </c>
      <c r="K37" s="46">
        <f>SUM(B37:J37)</f>
        <v>0</v>
      </c>
      <c r="L37" s="20"/>
      <c r="M37" s="17"/>
      <c r="N37" s="55"/>
    </row>
    <row r="38" spans="1:14" s="18" customFormat="1" x14ac:dyDescent="0.3">
      <c r="A38" s="27" t="s">
        <v>65</v>
      </c>
      <c r="B38" s="28">
        <f>B33*B35</f>
        <v>40</v>
      </c>
      <c r="C38" s="28">
        <f t="shared" ref="C38:J38" si="3">C33*C35</f>
        <v>36</v>
      </c>
      <c r="D38" s="28">
        <f t="shared" si="3"/>
        <v>32</v>
      </c>
      <c r="E38" s="28">
        <f t="shared" si="3"/>
        <v>28</v>
      </c>
      <c r="F38" s="28">
        <f t="shared" si="3"/>
        <v>24</v>
      </c>
      <c r="G38" s="28">
        <f t="shared" si="3"/>
        <v>16</v>
      </c>
      <c r="H38" s="28">
        <f t="shared" si="3"/>
        <v>10</v>
      </c>
      <c r="I38" s="28">
        <v>0</v>
      </c>
      <c r="J38" s="28">
        <f t="shared" si="3"/>
        <v>32</v>
      </c>
      <c r="K38" s="46">
        <f>SUM(B38:J38)</f>
        <v>218</v>
      </c>
      <c r="L38" s="20"/>
      <c r="M38" s="17"/>
      <c r="N38" s="55">
        <f>K38</f>
        <v>218</v>
      </c>
    </row>
    <row r="39" spans="1:14" s="18" customFormat="1" x14ac:dyDescent="0.3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2"/>
      <c r="L39" s="20"/>
      <c r="M39" s="17"/>
      <c r="N39" s="57"/>
    </row>
    <row r="40" spans="1:14" x14ac:dyDescent="0.3">
      <c r="A40" s="1" t="s">
        <v>52</v>
      </c>
      <c r="B40" s="19"/>
      <c r="C40" s="19"/>
    </row>
    <row r="41" spans="1:14" x14ac:dyDescent="0.3">
      <c r="A41" s="44"/>
      <c r="B41" s="44" t="s">
        <v>41</v>
      </c>
      <c r="C41" s="44" t="s">
        <v>42</v>
      </c>
      <c r="D41" s="44" t="s">
        <v>43</v>
      </c>
      <c r="E41" s="44" t="s">
        <v>44</v>
      </c>
      <c r="F41" s="44" t="s">
        <v>45</v>
      </c>
      <c r="G41" s="44" t="s">
        <v>46</v>
      </c>
      <c r="H41" s="44" t="s">
        <v>47</v>
      </c>
      <c r="I41" s="44" t="s">
        <v>48</v>
      </c>
      <c r="J41" s="44" t="s">
        <v>31</v>
      </c>
      <c r="K41" s="22"/>
    </row>
    <row r="42" spans="1:14" ht="15.6" customHeight="1" x14ac:dyDescent="0.3">
      <c r="A42" s="26" t="s">
        <v>68</v>
      </c>
      <c r="B42" s="59">
        <v>1</v>
      </c>
      <c r="C42" s="59">
        <v>1</v>
      </c>
      <c r="D42" s="59">
        <v>1</v>
      </c>
      <c r="E42" s="59">
        <v>1</v>
      </c>
      <c r="F42" s="59">
        <v>1</v>
      </c>
      <c r="G42" s="59">
        <v>1</v>
      </c>
      <c r="H42" s="59">
        <v>1</v>
      </c>
      <c r="I42" s="59">
        <v>1</v>
      </c>
      <c r="J42" s="59">
        <v>1</v>
      </c>
      <c r="K42" s="22">
        <f t="shared" ref="K42" si="4">SUM(B42:J42)</f>
        <v>9</v>
      </c>
    </row>
    <row r="43" spans="1:14" x14ac:dyDescent="0.3">
      <c r="A43" s="26" t="s">
        <v>66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22"/>
    </row>
    <row r="44" spans="1:14" x14ac:dyDescent="0.3">
      <c r="A44" s="26" t="s">
        <v>33</v>
      </c>
      <c r="B44" s="36">
        <v>40</v>
      </c>
      <c r="C44" s="36">
        <v>36</v>
      </c>
      <c r="D44" s="36">
        <v>32</v>
      </c>
      <c r="E44" s="36">
        <v>28</v>
      </c>
      <c r="F44" s="36">
        <v>24</v>
      </c>
      <c r="G44" s="36">
        <v>16</v>
      </c>
      <c r="H44" s="36">
        <v>10</v>
      </c>
      <c r="I44" s="36" t="s">
        <v>32</v>
      </c>
      <c r="J44" s="36">
        <v>32</v>
      </c>
      <c r="K44" s="13"/>
      <c r="M44" s="16"/>
    </row>
    <row r="45" spans="1:14" x14ac:dyDescent="0.3">
      <c r="A45" s="26" t="s">
        <v>34</v>
      </c>
      <c r="B45" s="36">
        <f>B43-B44</f>
        <v>-40</v>
      </c>
      <c r="C45" s="36">
        <f t="shared" ref="C45:J45" si="5">C43-C44</f>
        <v>-36</v>
      </c>
      <c r="D45" s="36">
        <f t="shared" si="5"/>
        <v>-32</v>
      </c>
      <c r="E45" s="36">
        <f t="shared" si="5"/>
        <v>-28</v>
      </c>
      <c r="F45" s="36">
        <f t="shared" si="5"/>
        <v>-24</v>
      </c>
      <c r="G45" s="36">
        <f t="shared" si="5"/>
        <v>-16</v>
      </c>
      <c r="H45" s="36">
        <f t="shared" si="5"/>
        <v>-10</v>
      </c>
      <c r="I45" s="36">
        <v>0</v>
      </c>
      <c r="J45" s="36">
        <f t="shared" si="5"/>
        <v>-32</v>
      </c>
      <c r="K45" s="13"/>
      <c r="M45" s="16"/>
    </row>
    <row r="46" spans="1:14" x14ac:dyDescent="0.3">
      <c r="A46" s="49" t="s">
        <v>64</v>
      </c>
      <c r="B46" s="61">
        <f>B42*B43</f>
        <v>0</v>
      </c>
      <c r="C46" s="61">
        <f t="shared" ref="C46:J46" si="6">C42*C43</f>
        <v>0</v>
      </c>
      <c r="D46" s="61">
        <f t="shared" si="6"/>
        <v>0</v>
      </c>
      <c r="E46" s="61">
        <f t="shared" si="6"/>
        <v>0</v>
      </c>
      <c r="F46" s="61">
        <f t="shared" si="6"/>
        <v>0</v>
      </c>
      <c r="G46" s="61">
        <f t="shared" si="6"/>
        <v>0</v>
      </c>
      <c r="H46" s="61">
        <f t="shared" si="6"/>
        <v>0</v>
      </c>
      <c r="I46" s="61">
        <f t="shared" si="6"/>
        <v>0</v>
      </c>
      <c r="J46" s="61">
        <f t="shared" si="6"/>
        <v>0</v>
      </c>
      <c r="K46" s="46">
        <f>SUM(B46:J46)</f>
        <v>0</v>
      </c>
      <c r="M46" s="16"/>
    </row>
    <row r="47" spans="1:14" s="18" customFormat="1" x14ac:dyDescent="0.3">
      <c r="A47" s="27" t="s">
        <v>35</v>
      </c>
      <c r="B47" s="28">
        <f t="shared" ref="B47:J47" si="7">B42*B44</f>
        <v>40</v>
      </c>
      <c r="C47" s="28">
        <f t="shared" si="7"/>
        <v>36</v>
      </c>
      <c r="D47" s="28">
        <f t="shared" si="7"/>
        <v>32</v>
      </c>
      <c r="E47" s="28">
        <f t="shared" si="7"/>
        <v>28</v>
      </c>
      <c r="F47" s="28">
        <f t="shared" si="7"/>
        <v>24</v>
      </c>
      <c r="G47" s="28">
        <f t="shared" si="7"/>
        <v>16</v>
      </c>
      <c r="H47" s="28">
        <f t="shared" si="7"/>
        <v>10</v>
      </c>
      <c r="I47" s="28">
        <v>0</v>
      </c>
      <c r="J47" s="28">
        <f t="shared" si="7"/>
        <v>32</v>
      </c>
      <c r="K47" s="46">
        <f>SUM(B47:J47)</f>
        <v>218</v>
      </c>
      <c r="L47" s="20"/>
      <c r="M47" s="17"/>
      <c r="N47" s="55">
        <f>K47</f>
        <v>218</v>
      </c>
    </row>
    <row r="48" spans="1:14" s="18" customFormat="1" x14ac:dyDescent="0.3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2"/>
      <c r="L48" s="20"/>
      <c r="M48" s="17"/>
      <c r="N48" s="55"/>
    </row>
    <row r="49" spans="1:14" x14ac:dyDescent="0.3">
      <c r="A49" s="1" t="s">
        <v>59</v>
      </c>
      <c r="B49" s="19"/>
      <c r="C49" s="19"/>
    </row>
    <row r="50" spans="1:14" x14ac:dyDescent="0.3">
      <c r="A50" s="49"/>
      <c r="B50" s="49" t="s">
        <v>41</v>
      </c>
      <c r="C50" s="49" t="s">
        <v>42</v>
      </c>
      <c r="D50" s="49" t="s">
        <v>43</v>
      </c>
      <c r="E50" s="49" t="s">
        <v>44</v>
      </c>
      <c r="F50" s="49" t="s">
        <v>45</v>
      </c>
      <c r="G50" s="49" t="s">
        <v>46</v>
      </c>
      <c r="H50" s="49" t="s">
        <v>47</v>
      </c>
      <c r="I50" s="49" t="s">
        <v>48</v>
      </c>
      <c r="J50" s="49" t="s">
        <v>31</v>
      </c>
      <c r="K50" s="22"/>
    </row>
    <row r="51" spans="1:14" ht="15.6" customHeight="1" x14ac:dyDescent="0.3">
      <c r="A51" s="26" t="s">
        <v>68</v>
      </c>
      <c r="B51" s="59">
        <v>1</v>
      </c>
      <c r="C51" s="59">
        <v>1</v>
      </c>
      <c r="D51" s="59">
        <v>1</v>
      </c>
      <c r="E51" s="59">
        <v>1</v>
      </c>
      <c r="F51" s="59">
        <v>1</v>
      </c>
      <c r="G51" s="59">
        <v>1</v>
      </c>
      <c r="H51" s="59">
        <v>1</v>
      </c>
      <c r="I51" s="59">
        <v>1</v>
      </c>
      <c r="J51" s="59">
        <v>1</v>
      </c>
      <c r="K51" s="22">
        <f t="shared" ref="K51" si="8">SUM(B51:J51)</f>
        <v>9</v>
      </c>
    </row>
    <row r="52" spans="1:14" x14ac:dyDescent="0.3">
      <c r="A52" s="26" t="s">
        <v>66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22"/>
    </row>
    <row r="53" spans="1:14" x14ac:dyDescent="0.3">
      <c r="A53" s="26" t="s">
        <v>33</v>
      </c>
      <c r="B53" s="36">
        <v>40</v>
      </c>
      <c r="C53" s="36">
        <v>36</v>
      </c>
      <c r="D53" s="36">
        <v>32</v>
      </c>
      <c r="E53" s="36">
        <v>28</v>
      </c>
      <c r="F53" s="36">
        <v>24</v>
      </c>
      <c r="G53" s="36">
        <v>16</v>
      </c>
      <c r="H53" s="36">
        <v>10</v>
      </c>
      <c r="I53" s="36" t="s">
        <v>32</v>
      </c>
      <c r="J53" s="36">
        <v>32</v>
      </c>
      <c r="K53" s="13"/>
      <c r="M53" s="16"/>
    </row>
    <row r="54" spans="1:14" x14ac:dyDescent="0.3">
      <c r="A54" s="26" t="s">
        <v>34</v>
      </c>
      <c r="B54" s="36">
        <f>B52-B53</f>
        <v>-40</v>
      </c>
      <c r="C54" s="36">
        <f t="shared" ref="C54" si="9">C52-C53</f>
        <v>-36</v>
      </c>
      <c r="D54" s="36">
        <f t="shared" ref="D54" si="10">D52-D53</f>
        <v>-32</v>
      </c>
      <c r="E54" s="36">
        <f t="shared" ref="E54" si="11">E52-E53</f>
        <v>-28</v>
      </c>
      <c r="F54" s="36">
        <f t="shared" ref="F54" si="12">F52-F53</f>
        <v>-24</v>
      </c>
      <c r="G54" s="36">
        <f t="shared" ref="G54" si="13">G52-G53</f>
        <v>-16</v>
      </c>
      <c r="H54" s="36">
        <f t="shared" ref="H54" si="14">H52-H53</f>
        <v>-10</v>
      </c>
      <c r="I54" s="36">
        <v>0</v>
      </c>
      <c r="J54" s="36">
        <f t="shared" ref="J54" si="15">J52-J53</f>
        <v>-32</v>
      </c>
      <c r="K54" s="13"/>
      <c r="M54" s="16"/>
    </row>
    <row r="55" spans="1:14" x14ac:dyDescent="0.3">
      <c r="A55" s="49" t="s">
        <v>64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46">
        <f>SUM(B55:J55)</f>
        <v>0</v>
      </c>
      <c r="M55" s="16"/>
    </row>
    <row r="56" spans="1:14" s="18" customFormat="1" x14ac:dyDescent="0.3">
      <c r="A56" s="27" t="s">
        <v>65</v>
      </c>
      <c r="B56" s="28">
        <f t="shared" ref="B56:J56" si="16">B51*B53</f>
        <v>40</v>
      </c>
      <c r="C56" s="28">
        <f t="shared" si="16"/>
        <v>36</v>
      </c>
      <c r="D56" s="28">
        <f t="shared" si="16"/>
        <v>32</v>
      </c>
      <c r="E56" s="28">
        <f t="shared" si="16"/>
        <v>28</v>
      </c>
      <c r="F56" s="28">
        <f t="shared" si="16"/>
        <v>24</v>
      </c>
      <c r="G56" s="28">
        <f t="shared" si="16"/>
        <v>16</v>
      </c>
      <c r="H56" s="28">
        <f t="shared" si="16"/>
        <v>10</v>
      </c>
      <c r="I56" s="28">
        <v>0</v>
      </c>
      <c r="J56" s="28">
        <f t="shared" si="16"/>
        <v>32</v>
      </c>
      <c r="K56" s="46">
        <f>SUM(B56:J56)</f>
        <v>218</v>
      </c>
      <c r="L56" s="20"/>
      <c r="M56" s="17"/>
      <c r="N56" s="55">
        <f>K56</f>
        <v>218</v>
      </c>
    </row>
    <row r="57" spans="1:14" s="18" customFormat="1" x14ac:dyDescent="0.3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2"/>
      <c r="L57" s="20"/>
      <c r="M57" s="17"/>
      <c r="N57" s="55"/>
    </row>
    <row r="58" spans="1:14" x14ac:dyDescent="0.3">
      <c r="A58" s="1" t="s">
        <v>58</v>
      </c>
      <c r="B58" s="19"/>
      <c r="C58" s="31"/>
      <c r="D58" s="31"/>
      <c r="E58" s="31"/>
      <c r="F58" s="31"/>
      <c r="G58" s="31"/>
      <c r="H58" s="31"/>
      <c r="I58" s="31"/>
      <c r="J58" s="31"/>
      <c r="K58" s="32"/>
    </row>
    <row r="59" spans="1:14" ht="27.6" x14ac:dyDescent="0.3">
      <c r="A59" s="38"/>
      <c r="B59" s="38" t="s">
        <v>53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4" ht="15.6" customHeight="1" x14ac:dyDescent="0.3">
      <c r="A60" s="26" t="s">
        <v>68</v>
      </c>
      <c r="B60" s="59">
        <v>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4" x14ac:dyDescent="0.3">
      <c r="A61" s="26" t="s">
        <v>70</v>
      </c>
      <c r="B61" s="36">
        <v>15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4" x14ac:dyDescent="0.3">
      <c r="A62" s="26" t="s">
        <v>33</v>
      </c>
      <c r="B62" s="36">
        <v>25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6"/>
    </row>
    <row r="63" spans="1:14" x14ac:dyDescent="0.3">
      <c r="A63" s="26" t="s">
        <v>34</v>
      </c>
      <c r="B63" s="36">
        <f>B61-B62</f>
        <v>-10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6"/>
    </row>
    <row r="64" spans="1:14" x14ac:dyDescent="0.3">
      <c r="A64" s="49" t="s">
        <v>71</v>
      </c>
      <c r="B64" s="61">
        <f>B60*B61</f>
        <v>15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6"/>
    </row>
    <row r="65" spans="1:14" s="18" customFormat="1" x14ac:dyDescent="0.3">
      <c r="A65" s="27" t="s">
        <v>72</v>
      </c>
      <c r="B65" s="28">
        <f t="shared" ref="B65" si="17">B60*B62</f>
        <v>25</v>
      </c>
      <c r="C65" s="19"/>
      <c r="D65" s="3"/>
      <c r="E65" s="3"/>
      <c r="F65" s="3"/>
      <c r="G65" s="3"/>
      <c r="H65" s="4"/>
      <c r="I65" s="31"/>
      <c r="J65" s="31"/>
      <c r="K65" s="31"/>
      <c r="L65" s="31"/>
      <c r="M65" s="17"/>
      <c r="N65" s="55">
        <f>B65</f>
        <v>25</v>
      </c>
    </row>
    <row r="66" spans="1:14" s="18" customFormat="1" x14ac:dyDescent="0.3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7"/>
      <c r="N66" s="57"/>
    </row>
    <row r="67" spans="1:14" x14ac:dyDescent="0.3">
      <c r="A67" s="39" t="s">
        <v>69</v>
      </c>
      <c r="B67" s="40"/>
      <c r="C67" s="40"/>
      <c r="D67" s="40"/>
      <c r="E67" s="40"/>
      <c r="F67" s="40"/>
      <c r="G67" s="40"/>
      <c r="H67" s="41"/>
      <c r="I67" s="41"/>
      <c r="J67" s="41"/>
      <c r="K67" s="42"/>
      <c r="L67" s="42"/>
      <c r="M67" s="43"/>
      <c r="N67" s="58">
        <f>SUM(N9:N66)</f>
        <v>1408</v>
      </c>
    </row>
  </sheetData>
  <mergeCells count="10">
    <mergeCell ref="H13:H14"/>
    <mergeCell ref="I13:I14"/>
    <mergeCell ref="J13:J14"/>
    <mergeCell ref="K13:K14"/>
    <mergeCell ref="A13:A14"/>
    <mergeCell ref="B13:B14"/>
    <mergeCell ref="C13:C14"/>
    <mergeCell ref="E13:E14"/>
    <mergeCell ref="F13:F14"/>
    <mergeCell ref="G13:G14"/>
  </mergeCells>
  <pageMargins left="0.7" right="0.7" top="0.75" bottom="0.75" header="0.3" footer="0.3"/>
  <pageSetup paperSize="9" scale="88" fitToHeight="0" orientation="landscape" r:id="rId1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</vt:lpstr>
      <vt:lpstr>Vergelijking</vt:lpstr>
      <vt:lpstr>Vergelijking!Afdrukbereik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Uhlenbusch</dc:creator>
  <cp:lastModifiedBy>Norman Uhlenbusch</cp:lastModifiedBy>
  <cp:lastPrinted>2019-08-07T14:21:00Z</cp:lastPrinted>
  <dcterms:created xsi:type="dcterms:W3CDTF">2019-01-15T14:43:54Z</dcterms:created>
  <dcterms:modified xsi:type="dcterms:W3CDTF">2019-10-29T10:24:20Z</dcterms:modified>
</cp:coreProperties>
</file>